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_THAO\TAI LIEU QUAN TRONG\Điểm rèn luyện\Diem ren luyen\2023-2024\Kỳ 2\K18,19,20\DỰ KIẾN\"/>
    </mc:Choice>
  </mc:AlternateContent>
  <bookViews>
    <workbookView xWindow="0" yWindow="0" windowWidth="20400" windowHeight="7350" activeTab="6"/>
  </bookViews>
  <sheets>
    <sheet name="KẾ TOÁN" sheetId="1" r:id="rId1"/>
    <sheet name="KINH TẾ" sheetId="3" r:id="rId2"/>
    <sheet name="MKT, TM&amp;DL" sheetId="4" r:id="rId3"/>
    <sheet name="NH-TC" sheetId="5" r:id="rId4"/>
    <sheet name="QL LUẬT- KT" sheetId="6" r:id="rId5"/>
    <sheet name="QTKD" sheetId="7" r:id="rId6"/>
    <sheet name="VIỆN ĐTQT" sheetId="8" r:id="rId7"/>
  </sheets>
  <definedNames>
    <definedName name="_xlnm._FilterDatabase" localSheetId="0" hidden="1">'KẾ TOÁN'!#REF!</definedName>
    <definedName name="_xlnm.Print_Titles" localSheetId="0">'KẾ TOÁN'!#REF!</definedName>
    <definedName name="_xlnm.Print_Titles" localSheetId="1">'KINH TẾ'!#REF!</definedName>
    <definedName name="_xlnm.Print_Titles" localSheetId="2">'MKT, TM&amp;DL'!#REF!</definedName>
    <definedName name="_xlnm.Print_Titles" localSheetId="3">'NH-TC'!#REF!</definedName>
    <definedName name="_xlnm.Print_Titles" localSheetId="4">'QL LUẬT- KT'!#REF!</definedName>
    <definedName name="_xlnm.Print_Titles" localSheetId="5">QTKD!#REF!</definedName>
  </definedNames>
  <calcPr calcId="162913"/>
</workbook>
</file>

<file path=xl/calcChain.xml><?xml version="1.0" encoding="utf-8"?>
<calcChain xmlns="http://schemas.openxmlformats.org/spreadsheetml/2006/main">
  <c r="D270" i="8" l="1"/>
  <c r="G995" i="7" l="1"/>
  <c r="G994" i="7"/>
  <c r="G993" i="7"/>
  <c r="G992" i="7"/>
  <c r="G991" i="7"/>
  <c r="G990" i="7"/>
  <c r="G989" i="7"/>
  <c r="G988" i="7"/>
  <c r="G987" i="7"/>
  <c r="G986" i="7"/>
  <c r="G985" i="7"/>
  <c r="G984" i="7"/>
  <c r="G983" i="7"/>
  <c r="G982" i="7"/>
  <c r="G981" i="7"/>
  <c r="G980" i="7"/>
  <c r="G979" i="7"/>
  <c r="G978" i="7"/>
  <c r="G977" i="7"/>
  <c r="G976" i="7"/>
  <c r="G975" i="7"/>
  <c r="G974" i="7"/>
  <c r="G973" i="7"/>
  <c r="G972" i="7"/>
  <c r="G971" i="7"/>
  <c r="G970" i="7"/>
  <c r="G969" i="7"/>
  <c r="G968" i="7"/>
  <c r="G967" i="7"/>
  <c r="G966" i="7"/>
  <c r="G965" i="7"/>
  <c r="G964" i="7"/>
  <c r="G963" i="7"/>
  <c r="G962" i="7"/>
  <c r="G961" i="7"/>
  <c r="G960" i="7"/>
  <c r="G959" i="7"/>
  <c r="G958" i="7"/>
  <c r="G957" i="7"/>
  <c r="G956" i="7"/>
  <c r="G955" i="7"/>
  <c r="G954" i="7"/>
  <c r="G953" i="7"/>
  <c r="G952" i="7"/>
  <c r="G951" i="7"/>
  <c r="G950" i="7"/>
  <c r="G949" i="7"/>
  <c r="G948" i="7"/>
  <c r="G947" i="7"/>
  <c r="G946" i="7"/>
  <c r="G945" i="7"/>
  <c r="G944" i="7"/>
  <c r="G943" i="7"/>
  <c r="G942" i="7"/>
  <c r="G941" i="7"/>
  <c r="G940" i="7"/>
  <c r="G939" i="7"/>
  <c r="G938" i="7"/>
  <c r="G937" i="7"/>
  <c r="G936" i="7"/>
  <c r="G935" i="7"/>
  <c r="G934" i="7"/>
  <c r="G933" i="7"/>
  <c r="G932" i="7"/>
  <c r="G931" i="7"/>
  <c r="G930" i="7"/>
  <c r="G929" i="7"/>
  <c r="G928" i="7"/>
  <c r="G927" i="7"/>
  <c r="G926" i="7"/>
  <c r="G925" i="7"/>
  <c r="G924" i="7"/>
  <c r="G923" i="7"/>
  <c r="G922" i="7"/>
  <c r="G921" i="7"/>
  <c r="G920" i="7"/>
  <c r="G919" i="7"/>
  <c r="G918" i="7"/>
  <c r="G916" i="7"/>
  <c r="G915" i="7"/>
  <c r="G914" i="7"/>
  <c r="G913" i="7"/>
  <c r="G912" i="7"/>
  <c r="G911" i="7"/>
  <c r="G910" i="7"/>
  <c r="G909" i="7"/>
  <c r="G908" i="7"/>
  <c r="G907" i="7"/>
  <c r="G906" i="7"/>
  <c r="G905" i="7"/>
  <c r="G904" i="7"/>
  <c r="G903" i="7"/>
  <c r="G902" i="7"/>
  <c r="G901" i="7"/>
  <c r="G900" i="7"/>
  <c r="G899" i="7"/>
  <c r="G898" i="7"/>
  <c r="G897" i="7"/>
  <c r="G896" i="7"/>
  <c r="G895" i="7"/>
  <c r="G894" i="7"/>
  <c r="G893" i="7"/>
  <c r="G892" i="7"/>
  <c r="G891" i="7"/>
  <c r="G890" i="7"/>
  <c r="G889" i="7"/>
  <c r="G888" i="7"/>
  <c r="G887" i="7"/>
  <c r="G886" i="7"/>
  <c r="G885" i="7"/>
  <c r="G884" i="7"/>
  <c r="G883" i="7"/>
  <c r="G882" i="7"/>
  <c r="G881" i="7"/>
  <c r="G880" i="7"/>
  <c r="G879" i="7"/>
  <c r="G878" i="7"/>
  <c r="G877" i="7"/>
  <c r="G876" i="7"/>
  <c r="G875" i="7"/>
  <c r="G874" i="7"/>
  <c r="G873" i="7"/>
  <c r="G872" i="7"/>
  <c r="G871" i="7"/>
  <c r="G870" i="7"/>
  <c r="G869" i="7"/>
  <c r="G868" i="7"/>
  <c r="G867" i="7"/>
  <c r="G866" i="7"/>
  <c r="G865" i="7"/>
  <c r="G864" i="7"/>
  <c r="G863" i="7"/>
  <c r="G862" i="7"/>
  <c r="G861" i="7"/>
  <c r="G860" i="7"/>
  <c r="G859" i="7"/>
  <c r="G858" i="7"/>
  <c r="G857" i="7"/>
  <c r="G856" i="7"/>
  <c r="G855" i="7"/>
  <c r="G854" i="7"/>
  <c r="G853" i="7"/>
  <c r="G852" i="7"/>
  <c r="G851" i="7"/>
  <c r="G850" i="7"/>
  <c r="G849" i="7"/>
  <c r="G848" i="7"/>
  <c r="G847" i="7"/>
  <c r="G846" i="7"/>
  <c r="G845" i="7"/>
  <c r="G844" i="7"/>
  <c r="G843" i="7"/>
  <c r="G842" i="7"/>
  <c r="G841" i="7"/>
  <c r="G840" i="7"/>
  <c r="G839" i="7"/>
  <c r="G838" i="7"/>
  <c r="G836" i="7"/>
  <c r="G835" i="7"/>
  <c r="G834" i="7"/>
  <c r="G833" i="7"/>
  <c r="G832" i="7"/>
  <c r="G831" i="7"/>
  <c r="G830" i="7"/>
  <c r="G829" i="7"/>
  <c r="G828" i="7"/>
  <c r="G827" i="7"/>
  <c r="G826" i="7"/>
  <c r="G825" i="7"/>
  <c r="G824" i="7"/>
  <c r="G823" i="7"/>
  <c r="G822" i="7"/>
  <c r="G821" i="7"/>
  <c r="G820" i="7"/>
  <c r="G819" i="7"/>
  <c r="G818" i="7"/>
  <c r="G817" i="7"/>
  <c r="G816" i="7"/>
  <c r="G815" i="7"/>
  <c r="G814" i="7"/>
  <c r="G813" i="7"/>
  <c r="G812" i="7"/>
  <c r="G811" i="7"/>
  <c r="G810" i="7"/>
  <c r="G809" i="7"/>
  <c r="G808" i="7"/>
  <c r="G807" i="7"/>
  <c r="G806" i="7"/>
  <c r="G805" i="7"/>
  <c r="G804" i="7"/>
  <c r="G803" i="7"/>
  <c r="G802" i="7"/>
  <c r="G801" i="7"/>
  <c r="G800" i="7"/>
  <c r="G799" i="7"/>
  <c r="G798" i="7"/>
  <c r="G797" i="7"/>
  <c r="G796" i="7"/>
  <c r="G795" i="7"/>
  <c r="G794" i="7"/>
  <c r="G793" i="7"/>
  <c r="G792" i="7"/>
  <c r="G791" i="7"/>
  <c r="G790" i="7"/>
  <c r="G789" i="7"/>
  <c r="G788" i="7"/>
  <c r="G787" i="7"/>
  <c r="G786" i="7"/>
  <c r="G785" i="7"/>
  <c r="G784" i="7"/>
  <c r="G783" i="7"/>
  <c r="G782" i="7"/>
  <c r="G781" i="7"/>
  <c r="G780" i="7"/>
  <c r="G779" i="7"/>
  <c r="G778" i="7"/>
  <c r="G777" i="7"/>
  <c r="G776" i="7"/>
  <c r="G775" i="7"/>
  <c r="G774" i="7"/>
  <c r="G773" i="7"/>
  <c r="G772" i="7"/>
  <c r="G771" i="7"/>
  <c r="G770" i="7"/>
  <c r="G769" i="7"/>
  <c r="G768" i="7"/>
  <c r="G767" i="7"/>
  <c r="G766" i="7"/>
  <c r="G765" i="7"/>
  <c r="G764" i="7"/>
  <c r="G763" i="7"/>
  <c r="G762" i="7"/>
  <c r="G761" i="7"/>
  <c r="G760" i="7"/>
  <c r="G759" i="7"/>
  <c r="G758" i="7"/>
  <c r="G757" i="7"/>
  <c r="G755" i="7"/>
  <c r="G754" i="7"/>
  <c r="G753" i="7"/>
  <c r="G752" i="7"/>
  <c r="G751" i="7"/>
  <c r="G750" i="7"/>
  <c r="G749" i="7"/>
  <c r="G748" i="7"/>
  <c r="G747" i="7"/>
  <c r="G746" i="7"/>
  <c r="G745" i="7"/>
  <c r="G744" i="7"/>
  <c r="G743" i="7"/>
  <c r="G742" i="7"/>
  <c r="G741" i="7"/>
  <c r="G740" i="7"/>
  <c r="G739" i="7"/>
  <c r="G738" i="7"/>
  <c r="G737" i="7"/>
  <c r="G736" i="7"/>
  <c r="G735" i="7"/>
  <c r="G734" i="7"/>
  <c r="G733" i="7"/>
  <c r="G732" i="7"/>
  <c r="G731" i="7"/>
  <c r="G730" i="7"/>
  <c r="G729" i="7"/>
  <c r="G728" i="7"/>
  <c r="G727" i="7"/>
  <c r="G726" i="7"/>
  <c r="G725" i="7"/>
  <c r="G724" i="7"/>
  <c r="G723" i="7"/>
  <c r="G722" i="7"/>
  <c r="G721" i="7"/>
  <c r="G720" i="7"/>
  <c r="G719" i="7"/>
  <c r="G718" i="7"/>
  <c r="G717" i="7"/>
  <c r="G716" i="7"/>
  <c r="G715" i="7"/>
  <c r="G714" i="7"/>
  <c r="G711" i="7"/>
  <c r="G710" i="7"/>
  <c r="G709" i="7"/>
  <c r="G708" i="7"/>
  <c r="G707" i="7"/>
  <c r="G706" i="7"/>
  <c r="G705" i="7"/>
  <c r="G704" i="7"/>
  <c r="G702" i="7"/>
  <c r="G701" i="7"/>
  <c r="G700" i="7"/>
  <c r="G699" i="7"/>
  <c r="G698" i="7"/>
  <c r="G697" i="7"/>
  <c r="G696" i="7"/>
  <c r="G695" i="7"/>
  <c r="G694" i="7"/>
  <c r="G693" i="7"/>
  <c r="G692" i="7"/>
  <c r="G691" i="7"/>
  <c r="G690" i="7"/>
  <c r="G689" i="7"/>
  <c r="G688" i="7"/>
  <c r="G687" i="7"/>
  <c r="G686" i="7"/>
  <c r="G685" i="7"/>
  <c r="G684" i="7"/>
  <c r="G683" i="7"/>
  <c r="G682" i="7"/>
  <c r="G681" i="7"/>
  <c r="G680" i="7"/>
  <c r="G679" i="7"/>
  <c r="G678" i="7"/>
  <c r="G677" i="7"/>
  <c r="G676" i="7"/>
  <c r="G675" i="7"/>
  <c r="G674" i="7"/>
  <c r="G673" i="7"/>
  <c r="G672" i="7"/>
  <c r="G671" i="7"/>
  <c r="G670" i="7"/>
  <c r="G669" i="7"/>
  <c r="G668" i="7"/>
  <c r="G667" i="7"/>
  <c r="G666" i="7"/>
  <c r="G665" i="7"/>
  <c r="G664" i="7"/>
  <c r="G663" i="7"/>
  <c r="G662" i="7"/>
  <c r="G661" i="7"/>
  <c r="G660" i="7"/>
  <c r="G659" i="7"/>
  <c r="G658" i="7"/>
  <c r="G657" i="7"/>
  <c r="G656" i="7"/>
  <c r="G655" i="7"/>
  <c r="G654" i="7"/>
  <c r="G653" i="7"/>
  <c r="G652" i="7"/>
  <c r="G651" i="7"/>
  <c r="G648" i="7"/>
  <c r="G647" i="7"/>
  <c r="G646" i="7"/>
  <c r="G645" i="7"/>
  <c r="G644" i="7"/>
  <c r="G643" i="7"/>
  <c r="G642" i="7"/>
  <c r="G640" i="7"/>
  <c r="G639" i="7"/>
  <c r="G638" i="7"/>
  <c r="G637" i="7"/>
  <c r="G636" i="7"/>
  <c r="G635" i="7"/>
  <c r="G634" i="7"/>
  <c r="G633" i="7"/>
  <c r="G632" i="7"/>
  <c r="G631" i="7"/>
  <c r="G630" i="7"/>
  <c r="G629" i="7"/>
  <c r="G628" i="7"/>
  <c r="G627" i="7"/>
  <c r="G626" i="7"/>
  <c r="G625" i="7"/>
  <c r="G624" i="7"/>
  <c r="G623" i="7"/>
  <c r="G622" i="7"/>
  <c r="G621" i="7"/>
  <c r="G620" i="7"/>
  <c r="G619" i="7"/>
  <c r="G618" i="7"/>
  <c r="G617" i="7"/>
  <c r="G616" i="7"/>
  <c r="G615" i="7"/>
  <c r="G614" i="7"/>
  <c r="G613" i="7"/>
  <c r="G612" i="7"/>
  <c r="G611" i="7"/>
  <c r="G610" i="7"/>
  <c r="G609" i="7"/>
  <c r="G608" i="7"/>
  <c r="G607" i="7"/>
  <c r="G606" i="7"/>
  <c r="G605" i="7"/>
  <c r="G604" i="7"/>
  <c r="G603" i="7"/>
  <c r="G602" i="7"/>
  <c r="G601" i="7"/>
  <c r="G600" i="7"/>
  <c r="G599" i="7"/>
  <c r="G598" i="7"/>
  <c r="G597" i="7"/>
  <c r="G596" i="7"/>
  <c r="G595" i="7"/>
  <c r="G594" i="7"/>
  <c r="G593" i="7"/>
  <c r="G592" i="7"/>
  <c r="G591" i="7"/>
  <c r="G590" i="7"/>
  <c r="G589" i="7"/>
  <c r="G588" i="7"/>
  <c r="G587" i="7"/>
  <c r="G586" i="7"/>
  <c r="G585" i="7"/>
  <c r="G584" i="7"/>
  <c r="G583" i="7"/>
  <c r="G582" i="7"/>
  <c r="G581" i="7"/>
  <c r="G580" i="7"/>
  <c r="G579" i="7"/>
  <c r="G578" i="7"/>
  <c r="G577" i="7"/>
  <c r="G576" i="7"/>
  <c r="G575" i="7"/>
  <c r="G574" i="7"/>
  <c r="G573" i="7"/>
  <c r="G571" i="7"/>
  <c r="G570" i="7"/>
  <c r="G569" i="7"/>
  <c r="G568" i="7"/>
  <c r="G567" i="7"/>
  <c r="G566" i="7"/>
  <c r="G565" i="7"/>
  <c r="G564" i="7"/>
  <c r="G563" i="7"/>
  <c r="G562" i="7"/>
  <c r="G561" i="7"/>
  <c r="G560" i="7"/>
  <c r="G559" i="7"/>
  <c r="G558" i="7"/>
  <c r="G557" i="7"/>
  <c r="G556" i="7"/>
  <c r="G555" i="7"/>
  <c r="G554" i="7"/>
  <c r="G553" i="7"/>
  <c r="G552" i="7"/>
  <c r="G551" i="7"/>
  <c r="G550" i="7"/>
  <c r="G549" i="7"/>
  <c r="G548" i="7"/>
  <c r="G547" i="7"/>
  <c r="G546" i="7"/>
  <c r="G545" i="7"/>
  <c r="G544" i="7"/>
  <c r="G543" i="7"/>
  <c r="G542" i="7"/>
  <c r="G541" i="7"/>
  <c r="G540" i="7"/>
  <c r="G539" i="7"/>
  <c r="G538" i="7"/>
  <c r="G537" i="7"/>
  <c r="G536" i="7"/>
  <c r="G535" i="7"/>
  <c r="G534" i="7"/>
  <c r="G533" i="7"/>
  <c r="G532" i="7"/>
  <c r="G531" i="7"/>
  <c r="G530" i="7"/>
  <c r="G529" i="7"/>
  <c r="G528" i="7"/>
  <c r="G527" i="7"/>
  <c r="G526" i="7"/>
  <c r="G525" i="7"/>
  <c r="G524" i="7"/>
  <c r="G523" i="7"/>
  <c r="G522" i="7"/>
  <c r="G521" i="7"/>
  <c r="G520" i="7"/>
  <c r="G519" i="7"/>
  <c r="G518" i="7"/>
  <c r="G517" i="7"/>
  <c r="G516" i="7"/>
  <c r="G515" i="7"/>
  <c r="G514" i="7"/>
  <c r="G513" i="7"/>
  <c r="G512" i="7"/>
  <c r="G511" i="7"/>
  <c r="G510" i="7"/>
  <c r="G509" i="7"/>
  <c r="G508" i="7"/>
  <c r="G507" i="7"/>
  <c r="G506" i="7"/>
  <c r="G505" i="7"/>
  <c r="G504" i="7"/>
  <c r="G503" i="7"/>
  <c r="G502" i="7"/>
  <c r="G501" i="7"/>
  <c r="G500" i="7"/>
  <c r="G499" i="7"/>
  <c r="G498" i="7"/>
  <c r="G497" i="7"/>
  <c r="G496" i="7"/>
  <c r="G495" i="7"/>
  <c r="G494" i="7"/>
  <c r="G493" i="7"/>
  <c r="G492" i="7"/>
  <c r="G491" i="7"/>
  <c r="G490" i="7"/>
  <c r="G488" i="7"/>
  <c r="G487" i="7"/>
  <c r="G486" i="7"/>
  <c r="G485" i="7"/>
  <c r="G484" i="7"/>
  <c r="G483" i="7"/>
  <c r="G482" i="7"/>
  <c r="G481" i="7"/>
  <c r="G480" i="7"/>
  <c r="G479" i="7"/>
  <c r="G478" i="7"/>
  <c r="G477" i="7"/>
  <c r="G476" i="7"/>
  <c r="G475" i="7"/>
  <c r="G474" i="7"/>
  <c r="G473" i="7"/>
  <c r="G472" i="7"/>
  <c r="G471" i="7"/>
  <c r="G470" i="7"/>
  <c r="G469" i="7"/>
  <c r="G468" i="7"/>
  <c r="G467" i="7"/>
  <c r="G466" i="7"/>
  <c r="G465" i="7"/>
  <c r="G464" i="7"/>
  <c r="G463" i="7"/>
  <c r="G462" i="7"/>
  <c r="G461" i="7"/>
  <c r="G460" i="7"/>
  <c r="G459" i="7"/>
  <c r="G458" i="7"/>
  <c r="G457" i="7"/>
  <c r="G456" i="7"/>
  <c r="G455" i="7"/>
  <c r="G454" i="7"/>
  <c r="G453" i="7"/>
  <c r="G452" i="7"/>
  <c r="G451" i="7"/>
  <c r="G450" i="7"/>
  <c r="G449" i="7"/>
  <c r="G448" i="7"/>
  <c r="G447" i="7"/>
  <c r="G446" i="7"/>
  <c r="G445" i="7"/>
  <c r="G444" i="7"/>
  <c r="G443" i="7"/>
  <c r="G442" i="7"/>
  <c r="G441" i="7"/>
  <c r="G440" i="7"/>
  <c r="G439" i="7"/>
  <c r="G438" i="7"/>
  <c r="G437" i="7"/>
  <c r="G436" i="7"/>
  <c r="G435" i="7"/>
  <c r="G434" i="7"/>
  <c r="G433" i="7"/>
  <c r="G432" i="7"/>
  <c r="G431" i="7"/>
  <c r="G430" i="7"/>
  <c r="G429" i="7"/>
  <c r="G428" i="7"/>
  <c r="G427" i="7"/>
  <c r="G426" i="7"/>
  <c r="G425" i="7"/>
  <c r="G424" i="7"/>
  <c r="G423" i="7"/>
  <c r="G422" i="7"/>
  <c r="G421" i="7"/>
  <c r="G420" i="7"/>
  <c r="G419" i="7"/>
  <c r="G418" i="7"/>
  <c r="G417" i="7"/>
  <c r="G416" i="7"/>
  <c r="G415" i="7"/>
  <c r="G414" i="7"/>
  <c r="G413" i="7"/>
  <c r="G412" i="7"/>
  <c r="G411" i="7"/>
  <c r="G410" i="7"/>
  <c r="G409" i="7"/>
  <c r="G408" i="7"/>
  <c r="G407" i="7"/>
  <c r="G405" i="7"/>
  <c r="G404" i="7"/>
  <c r="G403" i="7"/>
  <c r="G402" i="7"/>
  <c r="G401" i="7"/>
  <c r="G400" i="7"/>
  <c r="G399" i="7"/>
  <c r="G398" i="7"/>
  <c r="G397" i="7"/>
  <c r="G396" i="7"/>
  <c r="G395" i="7"/>
  <c r="G394" i="7"/>
  <c r="G393" i="7"/>
  <c r="G392" i="7"/>
  <c r="G391" i="7"/>
  <c r="G390" i="7"/>
  <c r="G388" i="7"/>
  <c r="G387" i="7"/>
  <c r="G386" i="7"/>
  <c r="G385" i="7"/>
  <c r="G384" i="7"/>
  <c r="G383" i="7"/>
  <c r="G382" i="7"/>
  <c r="G381" i="7"/>
  <c r="G380" i="7"/>
  <c r="G379" i="7"/>
  <c r="G378" i="7"/>
  <c r="G377" i="7"/>
  <c r="G376" i="7"/>
  <c r="G375" i="7"/>
  <c r="G374" i="7"/>
  <c r="G373" i="7"/>
  <c r="G372" i="7"/>
  <c r="G371" i="7"/>
  <c r="G370" i="7"/>
  <c r="G369" i="7"/>
  <c r="G368" i="7"/>
  <c r="G367" i="7"/>
  <c r="G366" i="7"/>
  <c r="G365" i="7"/>
  <c r="G364" i="7"/>
  <c r="G363" i="7"/>
  <c r="G362" i="7"/>
  <c r="G361" i="7"/>
  <c r="G360" i="7"/>
  <c r="G359" i="7"/>
  <c r="G358" i="7"/>
  <c r="G357" i="7"/>
  <c r="G356" i="7"/>
  <c r="G355" i="7"/>
  <c r="G354" i="7"/>
  <c r="G353" i="7"/>
  <c r="G352" i="7"/>
  <c r="G351" i="7"/>
  <c r="G350" i="7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D1003" i="7" s="1"/>
  <c r="G12" i="7"/>
  <c r="D1002" i="7" s="1"/>
  <c r="D999" i="7" l="1"/>
  <c r="D1001" i="7"/>
  <c r="D998" i="7"/>
  <c r="D1000" i="7"/>
  <c r="D1005" i="7" l="1"/>
  <c r="G736" i="4" l="1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K714" i="4" s="1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K672" i="4" s="1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K607" i="4" s="1"/>
  <c r="G601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K532" i="4" s="1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N715" i="4" s="1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K447" i="4" s="1"/>
  <c r="G439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K413" i="4" s="1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K352" i="4" s="1"/>
  <c r="G343" i="4"/>
  <c r="G342" i="4"/>
  <c r="G341" i="4"/>
  <c r="G340" i="4"/>
  <c r="G339" i="4"/>
  <c r="G338" i="4"/>
  <c r="G337" i="4"/>
  <c r="G336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K281" i="4" s="1"/>
  <c r="G276" i="4"/>
  <c r="K283" i="4" s="1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N220" i="4"/>
  <c r="G220" i="4"/>
  <c r="G219" i="4"/>
  <c r="G218" i="4"/>
  <c r="G217" i="4"/>
  <c r="G216" i="4"/>
  <c r="G215" i="4"/>
  <c r="G214" i="4"/>
  <c r="K218" i="4" s="1"/>
  <c r="G213" i="4"/>
  <c r="K220" i="4" s="1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K192" i="4" s="1"/>
  <c r="G183" i="4"/>
  <c r="G182" i="4"/>
  <c r="G181" i="4"/>
  <c r="G180" i="4"/>
  <c r="G179" i="4"/>
  <c r="G178" i="4"/>
  <c r="G177" i="4"/>
  <c r="G176" i="4"/>
  <c r="G175" i="4"/>
  <c r="G174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6" i="4"/>
  <c r="G155" i="4"/>
  <c r="G154" i="4"/>
  <c r="G153" i="4"/>
  <c r="G152" i="4"/>
  <c r="K156" i="4" s="1"/>
  <c r="G151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K92" i="4" s="1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D742" i="4" s="1"/>
  <c r="G13" i="4"/>
  <c r="D744" i="4" s="1"/>
  <c r="K710" i="4"/>
  <c r="K605" i="4"/>
  <c r="N713" i="4"/>
  <c r="K349" i="4"/>
  <c r="N215" i="4"/>
  <c r="K190" i="4"/>
  <c r="K16" i="4"/>
  <c r="K15" i="4"/>
  <c r="D745" i="4"/>
  <c r="H739" i="4"/>
  <c r="K446" i="4"/>
  <c r="K14" i="4"/>
  <c r="K17" i="4" l="1"/>
  <c r="K28" i="4"/>
  <c r="K160" i="4"/>
  <c r="K415" i="4"/>
  <c r="K675" i="4"/>
  <c r="K715" i="4"/>
  <c r="K216" i="4"/>
  <c r="K530" i="4"/>
  <c r="K462" i="4"/>
  <c r="K26" i="4"/>
  <c r="K90" i="4"/>
  <c r="N218" i="4"/>
  <c r="K445" i="4"/>
  <c r="K713" i="4"/>
  <c r="K13" i="4"/>
  <c r="N714" i="4"/>
  <c r="K12" i="4"/>
  <c r="K460" i="4"/>
  <c r="K19" i="4"/>
  <c r="D740" i="4"/>
  <c r="D739" i="4"/>
  <c r="K87" i="4"/>
  <c r="K88" i="4"/>
  <c r="K89" i="4"/>
  <c r="K91" i="4"/>
  <c r="N217" i="4"/>
  <c r="N219" i="4"/>
  <c r="K282" i="4"/>
  <c r="K280" i="4"/>
  <c r="K279" i="4"/>
  <c r="K278" i="4"/>
  <c r="K346" i="4"/>
  <c r="K347" i="4"/>
  <c r="K348" i="4"/>
  <c r="K350" i="4"/>
  <c r="D743" i="4"/>
  <c r="K23" i="4"/>
  <c r="K24" i="4"/>
  <c r="K25" i="4"/>
  <c r="K27" i="4"/>
  <c r="K155" i="4"/>
  <c r="K154" i="4"/>
  <c r="K153" i="4"/>
  <c r="K159" i="4"/>
  <c r="K191" i="4"/>
  <c r="K189" i="4"/>
  <c r="K188" i="4"/>
  <c r="K187" i="4"/>
  <c r="K194" i="4" s="1"/>
  <c r="K219" i="4"/>
  <c r="K217" i="4"/>
  <c r="N216" i="4"/>
  <c r="N222" i="4" s="1"/>
  <c r="K215" i="4"/>
  <c r="K414" i="4"/>
  <c r="K410" i="4"/>
  <c r="K411" i="4"/>
  <c r="K412" i="4"/>
  <c r="K442" i="4"/>
  <c r="K443" i="4"/>
  <c r="K444" i="4"/>
  <c r="K602" i="4"/>
  <c r="K603" i="4"/>
  <c r="K604" i="4"/>
  <c r="K606" i="4"/>
  <c r="K674" i="4"/>
  <c r="N711" i="4"/>
  <c r="K712" i="4"/>
  <c r="K457" i="4"/>
  <c r="K458" i="4"/>
  <c r="K459" i="4"/>
  <c r="K461" i="4"/>
  <c r="K527" i="4"/>
  <c r="K528" i="4"/>
  <c r="K529" i="4"/>
  <c r="K531" i="4"/>
  <c r="K669" i="4"/>
  <c r="K670" i="4"/>
  <c r="K671" i="4"/>
  <c r="N710" i="4"/>
  <c r="K711" i="4"/>
  <c r="K717" i="4" s="1"/>
  <c r="N712" i="4"/>
  <c r="D741" i="4"/>
  <c r="K222" i="4" l="1"/>
  <c r="K285" i="4"/>
  <c r="K677" i="4"/>
  <c r="K609" i="4"/>
  <c r="K449" i="4"/>
  <c r="K163" i="4"/>
  <c r="D746" i="4"/>
  <c r="N717" i="4"/>
  <c r="K534" i="4"/>
  <c r="K464" i="4"/>
  <c r="K417" i="4"/>
  <c r="K30" i="4"/>
  <c r="K354" i="4"/>
  <c r="K94" i="4"/>
  <c r="D452" i="6" l="1"/>
  <c r="E451" i="6"/>
  <c r="E450" i="6"/>
  <c r="E449" i="6"/>
  <c r="E448" i="6"/>
  <c r="E447" i="6"/>
  <c r="E446" i="6"/>
  <c r="E445" i="6"/>
  <c r="E444" i="6"/>
  <c r="G417" i="5" l="1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0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D424" i="5" s="1"/>
  <c r="D421" i="5" l="1"/>
  <c r="D423" i="5"/>
  <c r="D425" i="5"/>
  <c r="D420" i="5"/>
  <c r="D422" i="5"/>
  <c r="D427" i="5" l="1"/>
  <c r="G368" i="3" l="1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8" i="3"/>
  <c r="G307" i="3"/>
  <c r="G306" i="3"/>
  <c r="G305" i="3"/>
  <c r="G304" i="3"/>
  <c r="G303" i="3"/>
  <c r="G302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2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2" i="3"/>
  <c r="G131" i="3"/>
  <c r="G130" i="3"/>
  <c r="G129" i="3"/>
  <c r="G128" i="3"/>
  <c r="G127" i="3"/>
  <c r="G126" i="3"/>
  <c r="G125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8" i="3"/>
  <c r="G77" i="3"/>
  <c r="G76" i="3"/>
  <c r="G75" i="3"/>
  <c r="G74" i="3"/>
  <c r="G73" i="3"/>
  <c r="G72" i="3"/>
  <c r="G71" i="3"/>
  <c r="G70" i="3"/>
  <c r="G69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69" i="1" l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5" i="1"/>
  <c r="G984" i="1"/>
  <c r="G983" i="1"/>
  <c r="J982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K924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D1179" i="1" s="1"/>
  <c r="G16" i="1"/>
  <c r="G15" i="1"/>
  <c r="G14" i="1"/>
  <c r="G13" i="1"/>
  <c r="D1177" i="1" s="1"/>
  <c r="G12" i="1"/>
  <c r="G11" i="1"/>
  <c r="D1178" i="1" s="1"/>
  <c r="D1173" i="1" l="1"/>
  <c r="D1174" i="1"/>
  <c r="D1175" i="1"/>
  <c r="D1176" i="1"/>
  <c r="D1180" i="1" l="1"/>
</calcChain>
</file>

<file path=xl/sharedStrings.xml><?xml version="1.0" encoding="utf-8"?>
<sst xmlns="http://schemas.openxmlformats.org/spreadsheetml/2006/main" count="14156" uniqueCount="6982">
  <si>
    <t>Ghi chú</t>
  </si>
  <si>
    <t>ĐẠI HỌC THÁI NGUYÊN</t>
  </si>
  <si>
    <t>CỘNG HÒA XÃ HỘI CHỦ NGHĨA VIỆT NAM</t>
  </si>
  <si>
    <t>TRƯỜNG ĐH KINH TẾ &amp; QTKD</t>
  </si>
  <si>
    <t>Xếp loại</t>
  </si>
  <si>
    <t>Thủy</t>
  </si>
  <si>
    <t>Chi</t>
  </si>
  <si>
    <t>Giang</t>
  </si>
  <si>
    <t>Linh</t>
  </si>
  <si>
    <t>Nhung</t>
  </si>
  <si>
    <t>Oanh</t>
  </si>
  <si>
    <t>Phương</t>
  </si>
  <si>
    <t>Trang</t>
  </si>
  <si>
    <t xml:space="preserve">Nguyễn Thị </t>
  </si>
  <si>
    <t>Hà</t>
  </si>
  <si>
    <t>Hoa</t>
  </si>
  <si>
    <t>Hường</t>
  </si>
  <si>
    <t>Thanh</t>
  </si>
  <si>
    <t>Nguyễn Thị</t>
  </si>
  <si>
    <t>Nguyễn Thị Thanh</t>
  </si>
  <si>
    <t>Hồng</t>
  </si>
  <si>
    <t>Huyền</t>
  </si>
  <si>
    <t>My</t>
  </si>
  <si>
    <t>Thúy</t>
  </si>
  <si>
    <t>Vân</t>
  </si>
  <si>
    <t>Ly</t>
  </si>
  <si>
    <t>Ngọc</t>
  </si>
  <si>
    <t>Duyên</t>
  </si>
  <si>
    <t>Tuyết</t>
  </si>
  <si>
    <t>Hòa</t>
  </si>
  <si>
    <t>Vi</t>
  </si>
  <si>
    <t>Tốt</t>
  </si>
  <si>
    <t>Mã sinh viên</t>
  </si>
  <si>
    <t>Họ đệm</t>
  </si>
  <si>
    <t>Anh</t>
  </si>
  <si>
    <t>Nguyễn Thị Quỳnh</t>
  </si>
  <si>
    <t>Nguyễn Ngọc</t>
  </si>
  <si>
    <t>Bích</t>
  </si>
  <si>
    <t>Dung</t>
  </si>
  <si>
    <t>Dương</t>
  </si>
  <si>
    <t>Hạnh</t>
  </si>
  <si>
    <t>Hằng</t>
  </si>
  <si>
    <t>Nguyễn Hải</t>
  </si>
  <si>
    <t>Hậu</t>
  </si>
  <si>
    <t>Dương Thị</t>
  </si>
  <si>
    <t>Hiền</t>
  </si>
  <si>
    <t>Nguyễn Thị Thu</t>
  </si>
  <si>
    <t>Hoài</t>
  </si>
  <si>
    <t>Nguyễn Thu</t>
  </si>
  <si>
    <t>Trần Thị Thanh</t>
  </si>
  <si>
    <t>Đỗ Thị</t>
  </si>
  <si>
    <t>Huệ</t>
  </si>
  <si>
    <t>Dương Thị Thanh</t>
  </si>
  <si>
    <t>Ngô Thị Thu</t>
  </si>
  <si>
    <t>Hương</t>
  </si>
  <si>
    <t>Lâm</t>
  </si>
  <si>
    <t>Nguyễn Thùy</t>
  </si>
  <si>
    <t>Hoàng Thị</t>
  </si>
  <si>
    <t>Nguyễn Thị Hà</t>
  </si>
  <si>
    <t>Quỳnh</t>
  </si>
  <si>
    <t>Tâm</t>
  </si>
  <si>
    <t>Thảo</t>
  </si>
  <si>
    <t>Lê Thị Thanh</t>
  </si>
  <si>
    <t>Thương</t>
  </si>
  <si>
    <t>Trà</t>
  </si>
  <si>
    <t>Trần Thị</t>
  </si>
  <si>
    <t>Yến</t>
  </si>
  <si>
    <t>An</t>
  </si>
  <si>
    <t>Khá</t>
  </si>
  <si>
    <t>Nguyễn Thị Lan</t>
  </si>
  <si>
    <t>Đồng Thị</t>
  </si>
  <si>
    <t>Phạm Thị</t>
  </si>
  <si>
    <t>Xuất sắc</t>
  </si>
  <si>
    <t>Triệu Thị</t>
  </si>
  <si>
    <t>Tạ Thị</t>
  </si>
  <si>
    <t>Trần Thu</t>
  </si>
  <si>
    <t>Hoàng</t>
  </si>
  <si>
    <t>Nguyễn Minh</t>
  </si>
  <si>
    <t>Nguyễn Thị Ngọc</t>
  </si>
  <si>
    <t>Khánh</t>
  </si>
  <si>
    <t>Mai</t>
  </si>
  <si>
    <t>Phượng</t>
  </si>
  <si>
    <t>Vũ Thị</t>
  </si>
  <si>
    <t>Thái</t>
  </si>
  <si>
    <t>Thắm</t>
  </si>
  <si>
    <t>Nguyễn Thị Hồng</t>
  </si>
  <si>
    <t>Nguyễn Đức</t>
  </si>
  <si>
    <t>Tiến</t>
  </si>
  <si>
    <t>Phan Thị</t>
  </si>
  <si>
    <t>Lê Phương</t>
  </si>
  <si>
    <t>Nguyễn Khánh</t>
  </si>
  <si>
    <t>Nguyễn Thị Bích</t>
  </si>
  <si>
    <t>Yếu</t>
  </si>
  <si>
    <t>Hoàng Thị Hồng</t>
  </si>
  <si>
    <t>Nguyễn Hồng</t>
  </si>
  <si>
    <t>Hiếu</t>
  </si>
  <si>
    <t>Trung bình</t>
  </si>
  <si>
    <t>Nguyễn Thị Linh</t>
  </si>
  <si>
    <t>Lam</t>
  </si>
  <si>
    <t>Lương Thị</t>
  </si>
  <si>
    <t>Lan</t>
  </si>
  <si>
    <t>Loan</t>
  </si>
  <si>
    <t>Hà Thị</t>
  </si>
  <si>
    <t>Đỗ Thị Hồng</t>
  </si>
  <si>
    <t>Nguyễn Thị Hương</t>
  </si>
  <si>
    <t>STT</t>
  </si>
  <si>
    <t>Trịnh Thị</t>
  </si>
  <si>
    <t>Chuyên</t>
  </si>
  <si>
    <t>Dương Thị Thu</t>
  </si>
  <si>
    <t>Nông Thị</t>
  </si>
  <si>
    <t>Nguyễn Thị Mai</t>
  </si>
  <si>
    <t>VPQC</t>
  </si>
  <si>
    <t>Huế</t>
  </si>
  <si>
    <t>Bùi Thị</t>
  </si>
  <si>
    <t>Nguyễn Hoàng</t>
  </si>
  <si>
    <t>Nguyễn Thảo</t>
  </si>
  <si>
    <t>Minh</t>
  </si>
  <si>
    <t>Quyên</t>
  </si>
  <si>
    <t>Thịnh</t>
  </si>
  <si>
    <t>Thu</t>
  </si>
  <si>
    <t>Thư</t>
  </si>
  <si>
    <t>Đào Thị</t>
  </si>
  <si>
    <t>Trinh</t>
  </si>
  <si>
    <t>Tú</t>
  </si>
  <si>
    <t>Xuân</t>
  </si>
  <si>
    <t>Nguyễn Thị Kim</t>
  </si>
  <si>
    <t>Nguyễn Thị Phương</t>
  </si>
  <si>
    <t>Nguyễn Thị Vân</t>
  </si>
  <si>
    <t>Hoàng Ngọc</t>
  </si>
  <si>
    <t>Ánh</t>
  </si>
  <si>
    <t>Cúc</t>
  </si>
  <si>
    <t>Đạt</t>
  </si>
  <si>
    <t>Hảo</t>
  </si>
  <si>
    <t>Dương Thanh</t>
  </si>
  <si>
    <t>Nguyễn Thị Hoài</t>
  </si>
  <si>
    <t>Lương</t>
  </si>
  <si>
    <t>Nguyễn Thị Huyền</t>
  </si>
  <si>
    <t>Nguyên</t>
  </si>
  <si>
    <t>Lê Thị Thu</t>
  </si>
  <si>
    <t>Tuấn</t>
  </si>
  <si>
    <t>Tuyến</t>
  </si>
  <si>
    <t>Tên</t>
  </si>
  <si>
    <t>Dịu</t>
  </si>
  <si>
    <t>Trương Thị</t>
  </si>
  <si>
    <t>Phạm Thị Thu</t>
  </si>
  <si>
    <t>Nguyễn Thị Thùy</t>
  </si>
  <si>
    <t>Nguyễn Thị Hải</t>
  </si>
  <si>
    <t>Nga</t>
  </si>
  <si>
    <t>Nguyệt</t>
  </si>
  <si>
    <t>Sao</t>
  </si>
  <si>
    <t>Ngô Thị</t>
  </si>
  <si>
    <t>Nguyễn Thanh</t>
  </si>
  <si>
    <t>Tùng</t>
  </si>
  <si>
    <t>Trần Thị Ngọc</t>
  </si>
  <si>
    <t>Đức</t>
  </si>
  <si>
    <t>Phạm Thị Ngọc</t>
  </si>
  <si>
    <t>Huy</t>
  </si>
  <si>
    <t>Đặng Thị</t>
  </si>
  <si>
    <t>Ngân</t>
  </si>
  <si>
    <t>Nguyễn Phương</t>
  </si>
  <si>
    <t>Thùy</t>
  </si>
  <si>
    <t>Uyên</t>
  </si>
  <si>
    <t>Nguyễn Văn</t>
  </si>
  <si>
    <t>Hưng</t>
  </si>
  <si>
    <t>Ninh</t>
  </si>
  <si>
    <t>Sinh</t>
  </si>
  <si>
    <t>Thơm</t>
  </si>
  <si>
    <t>Việt</t>
  </si>
  <si>
    <t>Châm</t>
  </si>
  <si>
    <t>Phạm Hoàng</t>
  </si>
  <si>
    <t>Ngô Thu</t>
  </si>
  <si>
    <t>Dương Thùy</t>
  </si>
  <si>
    <t>Trần Hải</t>
  </si>
  <si>
    <t>Nam</t>
  </si>
  <si>
    <t>Hoàng Thị Thanh</t>
  </si>
  <si>
    <t>Thành</t>
  </si>
  <si>
    <t>Hoàng Thu</t>
  </si>
  <si>
    <t>Văn</t>
  </si>
  <si>
    <t>Hải</t>
  </si>
  <si>
    <t>Lương Thị Thu</t>
  </si>
  <si>
    <t>Nhi</t>
  </si>
  <si>
    <t>Phạm Mai</t>
  </si>
  <si>
    <t>Trần Thị Phương</t>
  </si>
  <si>
    <t>Dương Ngọc</t>
  </si>
  <si>
    <t>Diễm</t>
  </si>
  <si>
    <t>Vũ Ngọc</t>
  </si>
  <si>
    <t>Hoàng Thị Thu</t>
  </si>
  <si>
    <t>Phạm Thanh</t>
  </si>
  <si>
    <t>Lê Ngọc</t>
  </si>
  <si>
    <t>Duy</t>
  </si>
  <si>
    <t>Hùng</t>
  </si>
  <si>
    <t>Nguyễn Kim</t>
  </si>
  <si>
    <t>Hoàng Thị Thùy</t>
  </si>
  <si>
    <t>Ngát</t>
  </si>
  <si>
    <t>Nguyễn Thị Như</t>
  </si>
  <si>
    <t>Vũ Thị Lan</t>
  </si>
  <si>
    <t>Nguyễn Trà</t>
  </si>
  <si>
    <t>Lý Thị</t>
  </si>
  <si>
    <t>Đào Thị Ngọc</t>
  </si>
  <si>
    <t>Bình</t>
  </si>
  <si>
    <t>Trần Thị Thu</t>
  </si>
  <si>
    <t>Hiệp</t>
  </si>
  <si>
    <t>Hiệu</t>
  </si>
  <si>
    <t>Nguyễn Thị Ánh</t>
  </si>
  <si>
    <t>Đoàn Thị</t>
  </si>
  <si>
    <t>Bàn Thị</t>
  </si>
  <si>
    <t>Nguyễn Thị Minh</t>
  </si>
  <si>
    <t>Lệ</t>
  </si>
  <si>
    <t>Hoàng Minh</t>
  </si>
  <si>
    <t>Nhàn</t>
  </si>
  <si>
    <t>Sen</t>
  </si>
  <si>
    <t>Long Thị</t>
  </si>
  <si>
    <t>Tiên</t>
  </si>
  <si>
    <t>Phạm Thu</t>
  </si>
  <si>
    <t>Cường</t>
  </si>
  <si>
    <t>Liên</t>
  </si>
  <si>
    <t>Đỗ Thị Thúy</t>
  </si>
  <si>
    <t>Nhật</t>
  </si>
  <si>
    <t>Thuận</t>
  </si>
  <si>
    <t>Bách</t>
  </si>
  <si>
    <t>Đỗ Thị Thùy</t>
  </si>
  <si>
    <t>Đào Thị Hồng</t>
  </si>
  <si>
    <t>Phạm Khánh</t>
  </si>
  <si>
    <t>Long</t>
  </si>
  <si>
    <t>Vũ Thị Ngọc</t>
  </si>
  <si>
    <t>Phạm Đức</t>
  </si>
  <si>
    <t>Mạnh</t>
  </si>
  <si>
    <t>Mai Thị</t>
  </si>
  <si>
    <t>Lương Bích</t>
  </si>
  <si>
    <t>Nguyễn Thành</t>
  </si>
  <si>
    <t>Dương Thị Ngọc</t>
  </si>
  <si>
    <t>Dương Hồng</t>
  </si>
  <si>
    <t>Đặng Thị Hồng</t>
  </si>
  <si>
    <t>Hoàng Thị Phương</t>
  </si>
  <si>
    <t>Trung</t>
  </si>
  <si>
    <t>Nguyễn Ánh</t>
  </si>
  <si>
    <t>Ngô Văn</t>
  </si>
  <si>
    <t>Đồng Thị Kim</t>
  </si>
  <si>
    <t>Lý</t>
  </si>
  <si>
    <t>Nguyễn Kiều</t>
  </si>
  <si>
    <t>Trịnh Thị Mai</t>
  </si>
  <si>
    <t>Lê Minh</t>
  </si>
  <si>
    <t>Hoàng Văn</t>
  </si>
  <si>
    <t>Nghĩa</t>
  </si>
  <si>
    <t>Phong</t>
  </si>
  <si>
    <t>Thắng</t>
  </si>
  <si>
    <t>Bùi Hồng</t>
  </si>
  <si>
    <t>Dương Thị Hồng</t>
  </si>
  <si>
    <t>Hoàng Hải</t>
  </si>
  <si>
    <t>Phương Thị</t>
  </si>
  <si>
    <t>Phùng Thanh</t>
  </si>
  <si>
    <t>Phạm Thị Kim</t>
  </si>
  <si>
    <t>Nguyễn Yến</t>
  </si>
  <si>
    <t>Nguyễn Thị Thảo</t>
  </si>
  <si>
    <t>Hoàng Thanh</t>
  </si>
  <si>
    <t>Lê Hồng</t>
  </si>
  <si>
    <t>Dũng</t>
  </si>
  <si>
    <t>Hoàng Thúy</t>
  </si>
  <si>
    <t>Hoàng Bảo</t>
  </si>
  <si>
    <t>Khang</t>
  </si>
  <si>
    <t>Lộc</t>
  </si>
  <si>
    <t>Thao</t>
  </si>
  <si>
    <t>Trần Thị Thùy</t>
  </si>
  <si>
    <t>Bùi Thanh</t>
  </si>
  <si>
    <t>Dương Văn</t>
  </si>
  <si>
    <t>Trường</t>
  </si>
  <si>
    <t>Hoàng Thị Ngọc</t>
  </si>
  <si>
    <t>Kém</t>
  </si>
  <si>
    <t>Không xét</t>
  </si>
  <si>
    <t>Ma Thị Thu</t>
  </si>
  <si>
    <t>Nguyễn Nhật</t>
  </si>
  <si>
    <t>Nguyễn Việt</t>
  </si>
  <si>
    <t>Kiên</t>
  </si>
  <si>
    <t>Nguyễn Tùng</t>
  </si>
  <si>
    <t>Bùi Phương</t>
  </si>
  <si>
    <t>Quang</t>
  </si>
  <si>
    <t>Luyến</t>
  </si>
  <si>
    <t>Vũ Thị Hồng</t>
  </si>
  <si>
    <t>Trần Văn</t>
  </si>
  <si>
    <t>Nguyễn Thái</t>
  </si>
  <si>
    <t>Lê Hải</t>
  </si>
  <si>
    <t>Vũ Thị Hương</t>
  </si>
  <si>
    <t>Nguyễn Quang</t>
  </si>
  <si>
    <t>Cương</t>
  </si>
  <si>
    <t>Trần Phương</t>
  </si>
  <si>
    <t>Nguyễn Thị Khánh</t>
  </si>
  <si>
    <t>Tân</t>
  </si>
  <si>
    <t>Thoa</t>
  </si>
  <si>
    <t>Hoàng Việt</t>
  </si>
  <si>
    <t>Trần Trung</t>
  </si>
  <si>
    <t>Điệp</t>
  </si>
  <si>
    <t>Đinh Thị Thu</t>
  </si>
  <si>
    <t>Nguyễn Mai</t>
  </si>
  <si>
    <t>Đào Thị Thùy</t>
  </si>
  <si>
    <t>Phạm Thùy</t>
  </si>
  <si>
    <t>Nguyễn Anh</t>
  </si>
  <si>
    <t>Nguyễn Thị Thúy</t>
  </si>
  <si>
    <t>Lê Thu</t>
  </si>
  <si>
    <t>Vinh</t>
  </si>
  <si>
    <t>Yên</t>
  </si>
  <si>
    <t>Độc lập - Tự do - Hạnh phúc</t>
  </si>
  <si>
    <t>Nguyễn Quốc</t>
  </si>
  <si>
    <t>Chiến</t>
  </si>
  <si>
    <t>Nguyễn Tiến</t>
  </si>
  <si>
    <t>Công</t>
  </si>
  <si>
    <t>Đặng Thị Thu</t>
  </si>
  <si>
    <t>Sơn</t>
  </si>
  <si>
    <t>Lê Thị Quỳnh</t>
  </si>
  <si>
    <t>Chính</t>
  </si>
  <si>
    <t>Nguyễn Bảo</t>
  </si>
  <si>
    <t>Nguyễn Mạnh</t>
  </si>
  <si>
    <t xml:space="preserve">Hoàng Thị </t>
  </si>
  <si>
    <t>Huấn</t>
  </si>
  <si>
    <t>Khuyên</t>
  </si>
  <si>
    <t>Lò Văn</t>
  </si>
  <si>
    <t>Bùi Ngọc</t>
  </si>
  <si>
    <t>Đặng Hải</t>
  </si>
  <si>
    <t>Hiển</t>
  </si>
  <si>
    <t>Nhâm</t>
  </si>
  <si>
    <t>Hoàng Thị Hương</t>
  </si>
  <si>
    <t xml:space="preserve">Phạm Việt </t>
  </si>
  <si>
    <t>Diệp</t>
  </si>
  <si>
    <t xml:space="preserve">Nguyễn Ngọc </t>
  </si>
  <si>
    <t>Nguyễn Thị Tố</t>
  </si>
  <si>
    <t>Hoàn</t>
  </si>
  <si>
    <t>Lê Thanh</t>
  </si>
  <si>
    <t>Đinh Văn</t>
  </si>
  <si>
    <t>Đỗ Thùy</t>
  </si>
  <si>
    <t>Hoàng Thị Kim</t>
  </si>
  <si>
    <t>Xuyến</t>
  </si>
  <si>
    <t>KHOA QUẢN TRỊ KINH DOANH</t>
  </si>
  <si>
    <t>Sang</t>
  </si>
  <si>
    <t>Vũ Hoàng</t>
  </si>
  <si>
    <t>Nguyễn Hương</t>
  </si>
  <si>
    <t xml:space="preserve">Trần Thị </t>
  </si>
  <si>
    <t>KHOA KẾ TOÁN</t>
  </si>
  <si>
    <t xml:space="preserve">Điểm rèn luyện </t>
  </si>
  <si>
    <t>Bảo lưu</t>
  </si>
  <si>
    <t xml:space="preserve">Nguyễn Thu </t>
  </si>
  <si>
    <t>Lê Thùy</t>
  </si>
  <si>
    <t>La Thị</t>
  </si>
  <si>
    <t>Lê</t>
  </si>
  <si>
    <t>Na</t>
  </si>
  <si>
    <t>Diệu</t>
  </si>
  <si>
    <t>Nguyễn Bích</t>
  </si>
  <si>
    <t>Trần Thị Hồng</t>
  </si>
  <si>
    <t>Nguyễn Quỳnh</t>
  </si>
  <si>
    <t>Mây</t>
  </si>
  <si>
    <t>Trần Ngọc</t>
  </si>
  <si>
    <t>Đỗ Thị Ngọc</t>
  </si>
  <si>
    <t>Hoàng Thị Việt</t>
  </si>
  <si>
    <t>Ngô Thượng</t>
  </si>
  <si>
    <t>Ngô Thị Minh</t>
  </si>
  <si>
    <t>Lưu Thị Thanh</t>
  </si>
  <si>
    <t>Trần Thùy</t>
  </si>
  <si>
    <t>Vui</t>
  </si>
  <si>
    <t>Vũ Hải</t>
  </si>
  <si>
    <t>Vũ Thị Hải</t>
  </si>
  <si>
    <t>Hướng</t>
  </si>
  <si>
    <t xml:space="preserve">Đặng Thị </t>
  </si>
  <si>
    <t>Đỗ Anh</t>
  </si>
  <si>
    <t>Phạm Minh</t>
  </si>
  <si>
    <t>Đỗ Thúy</t>
  </si>
  <si>
    <t>Nguyễn Thị Hiền</t>
  </si>
  <si>
    <t>Đỗ Văn</t>
  </si>
  <si>
    <t>Đặng Thị Thanh</t>
  </si>
  <si>
    <t>Thông</t>
  </si>
  <si>
    <t>Chu Thị Hoài</t>
  </si>
  <si>
    <t>Đinh Xuân</t>
  </si>
  <si>
    <t>Ngô Thị Hải</t>
  </si>
  <si>
    <t>Du</t>
  </si>
  <si>
    <t>Hoan</t>
  </si>
  <si>
    <t>Tô Thị</t>
  </si>
  <si>
    <t>Hoàng Thị Nhật</t>
  </si>
  <si>
    <t>Quy</t>
  </si>
  <si>
    <t>Thơ</t>
  </si>
  <si>
    <t>Nguyễn Duy</t>
  </si>
  <si>
    <t xml:space="preserve">Dương Thị </t>
  </si>
  <si>
    <t>Phạm Thị Trà</t>
  </si>
  <si>
    <t xml:space="preserve">Đặng Hồng </t>
  </si>
  <si>
    <t>Nông Thúy</t>
  </si>
  <si>
    <t>Vũ Thị Thúy</t>
  </si>
  <si>
    <t>Đỗ Thị Thanh</t>
  </si>
  <si>
    <t>Trúc</t>
  </si>
  <si>
    <t>Nguyễn Cẩm</t>
  </si>
  <si>
    <t>Đào Thị Ánh</t>
  </si>
  <si>
    <t>Lương Hải</t>
  </si>
  <si>
    <t>Nghiên</t>
  </si>
  <si>
    <t>Trần Thị Mai</t>
  </si>
  <si>
    <t>Lý Thu</t>
  </si>
  <si>
    <t>Phạm Tuấn</t>
  </si>
  <si>
    <t>Chúc</t>
  </si>
  <si>
    <t>Phạm Thị Thanh</t>
  </si>
  <si>
    <t>Nguyễn Thúy</t>
  </si>
  <si>
    <t>Dương Thị Mỹ</t>
  </si>
  <si>
    <t>Ma Thùy</t>
  </si>
  <si>
    <t>Bùi Thu</t>
  </si>
  <si>
    <t>Phạm Anh</t>
  </si>
  <si>
    <t>Vũ Thị Hoài</t>
  </si>
  <si>
    <t>Lý Hương</t>
  </si>
  <si>
    <t>Cao Thu</t>
  </si>
  <si>
    <t>Lương Ngọc</t>
  </si>
  <si>
    <t xml:space="preserve">Nguyễn Thị Thu </t>
  </si>
  <si>
    <t>Trần Thanh</t>
  </si>
  <si>
    <t>Ngô Hải</t>
  </si>
  <si>
    <t>Hoàng Như</t>
  </si>
  <si>
    <t>Trần Thị Kim</t>
  </si>
  <si>
    <t>Trần Thị Hương</t>
  </si>
  <si>
    <t>Đào Phương</t>
  </si>
  <si>
    <t>Mai Thị Phương</t>
  </si>
  <si>
    <t>Đồng Thị Ngọc</t>
  </si>
  <si>
    <t>Trần Việt</t>
  </si>
  <si>
    <t>Dương Thị Hải</t>
  </si>
  <si>
    <t>Ngô Thị Ngọc</t>
  </si>
  <si>
    <t>Đặng Thùy</t>
  </si>
  <si>
    <t>Phúc</t>
  </si>
  <si>
    <t>Nguyễn Thị Diễm</t>
  </si>
  <si>
    <t>Hà Huy</t>
  </si>
  <si>
    <t>Lê Thúy</t>
  </si>
  <si>
    <t>Lý Minh</t>
  </si>
  <si>
    <t>Dương Ánh</t>
  </si>
  <si>
    <t>Hứa Đức</t>
  </si>
  <si>
    <t>Khải</t>
  </si>
  <si>
    <t>Quân</t>
  </si>
  <si>
    <t>Trần Anh</t>
  </si>
  <si>
    <t>Lê Anh</t>
  </si>
  <si>
    <t>Trần Linh</t>
  </si>
  <si>
    <t>Phùng Thị</t>
  </si>
  <si>
    <t>Hồ Thị</t>
  </si>
  <si>
    <t>Phí Thị Hương</t>
  </si>
  <si>
    <t>Thuỳ</t>
  </si>
  <si>
    <t>Thêu</t>
  </si>
  <si>
    <t>Xếp Loại</t>
  </si>
  <si>
    <t>Số sinh viên</t>
  </si>
  <si>
    <t>Tổng</t>
  </si>
  <si>
    <t xml:space="preserve">BẢNG TỔNG HỢP KẾT QUẢ RÈN LUYỆN SINH VIÊN </t>
  </si>
  <si>
    <t>KHOA KINH TẾ</t>
  </si>
  <si>
    <t>Chung</t>
  </si>
  <si>
    <t>Đinh Quỳnh</t>
  </si>
  <si>
    <t>Đoàn</t>
  </si>
  <si>
    <t>Lê Công</t>
  </si>
  <si>
    <t>Chu Quang</t>
  </si>
  <si>
    <t>Nguyễn Vũ</t>
  </si>
  <si>
    <t>Hoàng Ánh</t>
  </si>
  <si>
    <t>Tạ Thị Thanh</t>
  </si>
  <si>
    <t>Bế Thùy</t>
  </si>
  <si>
    <t>Mỹ</t>
  </si>
  <si>
    <t>Lê Mạnh</t>
  </si>
  <si>
    <t>Trần Thị Thúy</t>
  </si>
  <si>
    <t>Hoàng Trọng</t>
  </si>
  <si>
    <t>Trần Công</t>
  </si>
  <si>
    <t>Thái Thanh</t>
  </si>
  <si>
    <t>Dương Quang</t>
  </si>
  <si>
    <t>Đặng Quốc</t>
  </si>
  <si>
    <t>Phạm Thị Thúy</t>
  </si>
  <si>
    <t>Nông Thị Thanh</t>
  </si>
  <si>
    <t>Vũ Linh</t>
  </si>
  <si>
    <t>Phạm Việt</t>
  </si>
  <si>
    <t>Đào Hải</t>
  </si>
  <si>
    <t>Hoàng Thị Bích</t>
  </si>
  <si>
    <t xml:space="preserve">Trần Hoàng </t>
  </si>
  <si>
    <t>Toàn</t>
  </si>
  <si>
    <t>Phạm Thị Hà</t>
  </si>
  <si>
    <t>Phạm Thị Lan</t>
  </si>
  <si>
    <t>Nguyễn Gia</t>
  </si>
  <si>
    <t xml:space="preserve">Lăng Thị </t>
  </si>
  <si>
    <t>Đinh Thị Thùy</t>
  </si>
  <si>
    <t>Đỗ Huyền</t>
  </si>
  <si>
    <t>Tạ Thị Bích</t>
  </si>
  <si>
    <t>Nhã</t>
  </si>
  <si>
    <t xml:space="preserve">Trịnh Thị </t>
  </si>
  <si>
    <t>Lương Thị Ngọc</t>
  </si>
  <si>
    <t>Lê Duy</t>
  </si>
  <si>
    <t>Trần Thị Bích</t>
  </si>
  <si>
    <t>Ngô Mai</t>
  </si>
  <si>
    <t>Giàng A</t>
  </si>
  <si>
    <t>Bằng</t>
  </si>
  <si>
    <t>Trần Quang</t>
  </si>
  <si>
    <t>Nguyễn Chí</t>
  </si>
  <si>
    <t>Đào Khánh</t>
  </si>
  <si>
    <t>Phạm Huy</t>
  </si>
  <si>
    <t>Nguyễn Thị Trúc</t>
  </si>
  <si>
    <t>Lê Đức</t>
  </si>
  <si>
    <t xml:space="preserve">Nông Thị </t>
  </si>
  <si>
    <t>Hà Văn</t>
  </si>
  <si>
    <t>Phạm Thị Khánh</t>
  </si>
  <si>
    <t>Tạ Tuấn</t>
  </si>
  <si>
    <t>Phạm Đình</t>
  </si>
  <si>
    <t>Lê Thị Như</t>
  </si>
  <si>
    <t>Lương Đình</t>
  </si>
  <si>
    <t xml:space="preserve">Nguyễn Tuấn </t>
  </si>
  <si>
    <t>Nguyễn Đăng</t>
  </si>
  <si>
    <t>Dương Công</t>
  </si>
  <si>
    <t>Trương Thị Phương</t>
  </si>
  <si>
    <t>Trần Mai</t>
  </si>
  <si>
    <t xml:space="preserve">Nguyễn Tùng </t>
  </si>
  <si>
    <t>Vũ Quỳnh</t>
  </si>
  <si>
    <t>Hoàng Thái</t>
  </si>
  <si>
    <t>Trịnh Đức</t>
  </si>
  <si>
    <t>Tống Thị</t>
  </si>
  <si>
    <t>Ngô Đức</t>
  </si>
  <si>
    <t>Dinh</t>
  </si>
  <si>
    <t>Hào</t>
  </si>
  <si>
    <t>Đoàn Phương</t>
  </si>
  <si>
    <t>Giáp Văn</t>
  </si>
  <si>
    <t>Phạm Thị Tú</t>
  </si>
  <si>
    <t>Trần Mỹ</t>
  </si>
  <si>
    <t>Lương Thanh</t>
  </si>
  <si>
    <t>Mới</t>
  </si>
  <si>
    <t>Đỗ Hồng</t>
  </si>
  <si>
    <t xml:space="preserve">Dương Thanh </t>
  </si>
  <si>
    <t xml:space="preserve">Bùi Xuân </t>
  </si>
  <si>
    <t xml:space="preserve">Ngô Hoài </t>
  </si>
  <si>
    <t xml:space="preserve">Nguyễn Hồng </t>
  </si>
  <si>
    <t>Nông Anh</t>
  </si>
  <si>
    <t>Nguyễn Kỳ</t>
  </si>
  <si>
    <t>Nông Thị Phương</t>
  </si>
  <si>
    <t xml:space="preserve">Đặng Ngọc </t>
  </si>
  <si>
    <t>Không xét (bảo lưu)</t>
  </si>
  <si>
    <t xml:space="preserve">Anh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</si>
  <si>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</si>
  <si>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</si>
  <si>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</si>
  <si>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</si>
  <si>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</si>
  <si>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</si>
  <si>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</si>
  <si>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</si>
  <si>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</si>
  <si>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</si>
  <si>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</si>
  <si>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</si>
  <si>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</si>
  <si>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</si>
  <si>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</si>
  <si>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</si>
  <si>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</si>
  <si>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</si>
  <si>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</si>
  <si>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</si>
  <si>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</si>
  <si>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</si>
  <si>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</si>
  <si>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</si>
  <si>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</si>
  <si>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</si>
  <si>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</si>
  <si>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</si>
  <si>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</si>
  <si>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</si>
  <si>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</si>
  <si>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</si>
  <si>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</si>
  <si>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</si>
  <si>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</si>
  <si>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</si>
  <si>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</si>
  <si>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</si>
  <si>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</si>
  <si>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Điểm rèn luyện</t>
  </si>
  <si>
    <t>Vũ Thị Thùy</t>
  </si>
  <si>
    <t>KHÓA 17</t>
  </si>
  <si>
    <t xml:space="preserve">Phạm Thu </t>
  </si>
  <si>
    <t>Ngô Thị Quỳnh</t>
  </si>
  <si>
    <t>DTE2053403010464</t>
  </si>
  <si>
    <t xml:space="preserve">Hằng </t>
  </si>
  <si>
    <t xml:space="preserve">Hiền </t>
  </si>
  <si>
    <t xml:space="preserve">Huyền </t>
  </si>
  <si>
    <t xml:space="preserve">Linh </t>
  </si>
  <si>
    <t xml:space="preserve">Tạ Thị </t>
  </si>
  <si>
    <t xml:space="preserve">Trang </t>
  </si>
  <si>
    <t xml:space="preserve">Vũ Thị </t>
  </si>
  <si>
    <t xml:space="preserve">Lê Thu </t>
  </si>
  <si>
    <t xml:space="preserve">Nguyễn Lan </t>
  </si>
  <si>
    <t>ST</t>
  </si>
  <si>
    <t>TRƯỜNG ĐH KINH TẾ VÀ QTKD</t>
  </si>
  <si>
    <t>Học kỳ II năm học 2023 - 2024</t>
  </si>
  <si>
    <t>(Ban hành kèm theo QĐ số ………../QĐ-ĐHKT&amp;QTKD-CTSV ngày      tháng 6 năm 2024)</t>
  </si>
  <si>
    <t>(Ban hành kèm theo QĐ số     /QĐ-ĐHKT&amp;QTKD-CTSV ngày      tháng      năm 2024)</t>
  </si>
  <si>
    <t>40</t>
  </si>
  <si>
    <t>41</t>
  </si>
  <si>
    <t>42</t>
  </si>
  <si>
    <t>43</t>
  </si>
  <si>
    <t>44</t>
  </si>
  <si>
    <t>45</t>
  </si>
  <si>
    <t>46</t>
  </si>
  <si>
    <t>Kỷ luật</t>
  </si>
  <si>
    <t>Học kỳ II  năm học 2023 - 2024</t>
  </si>
  <si>
    <t>(Ban hành kèm theo QĐ số      /QĐ-ĐHKT&amp;QTKD-CTSV ngày      tháng 6 năm 2024)</t>
  </si>
  <si>
    <t>KHOA NGÂN HÀNG - TÀI CHÍNH K17</t>
  </si>
  <si>
    <t>(Ban hành kèm theo QĐ số     /QĐ-ĐHKT&amp;QTKD-CTSV ngày     tháng    năm 2024)</t>
  </si>
  <si>
    <t>KHOA QUẢN LÝ LUẬT - KINH TẾ K17</t>
  </si>
  <si>
    <t>(Ban hành kèm theo QĐ số      /QĐ-ĐHKT&amp;QTKD-CTSV ngày       tháng 6 năm 2024)</t>
  </si>
  <si>
    <t>Tỷ lệ</t>
  </si>
  <si>
    <t xml:space="preserve">BẢNG TỔNG HỢP KẾT QUẢ RÈN LUYỆN SINH VIÊN  </t>
  </si>
  <si>
    <t>Lớp:K18-KTA</t>
  </si>
  <si>
    <t>DTE2153403010302</t>
  </si>
  <si>
    <t>DTE2153403010069</t>
  </si>
  <si>
    <t>DTE2153403010258</t>
  </si>
  <si>
    <t>Nguyễn Thị Bảo</t>
  </si>
  <si>
    <t>DTE2153403010008</t>
  </si>
  <si>
    <t>DTE2153403010076</t>
  </si>
  <si>
    <t>Hà Thị Thanh</t>
  </si>
  <si>
    <t>DTE2153403010055</t>
  </si>
  <si>
    <t>Đỗ Hoài</t>
  </si>
  <si>
    <t>DTE2153403010057</t>
  </si>
  <si>
    <t>Trịnh Thị Huyền</t>
  </si>
  <si>
    <t>DTE2153403010452</t>
  </si>
  <si>
    <t>Dương Đức</t>
  </si>
  <si>
    <t>DTE2153403010476</t>
  </si>
  <si>
    <t>Vũ Như</t>
  </si>
  <si>
    <t>DTE2153403010015</t>
  </si>
  <si>
    <t>Vũ Thị Minh</t>
  </si>
  <si>
    <t>DTE2153403010041</t>
  </si>
  <si>
    <t>DTE2153403010458</t>
  </si>
  <si>
    <t>DTE2153403010461</t>
  </si>
  <si>
    <t>DTE2153403010011</t>
  </si>
  <si>
    <t>DTE2153403010457</t>
  </si>
  <si>
    <t>Hoàng Quỳnh</t>
  </si>
  <si>
    <t>DTE2153403010462</t>
  </si>
  <si>
    <t>Hồ Thị Minh</t>
  </si>
  <si>
    <t>DTE2153403010456</t>
  </si>
  <si>
    <t>DTE2153403010040</t>
  </si>
  <si>
    <t>Triệu An</t>
  </si>
  <si>
    <t>DTE2153403010043</t>
  </si>
  <si>
    <t>DTE2153403010042</t>
  </si>
  <si>
    <t>Vũ Minh</t>
  </si>
  <si>
    <t>DTE2153403010028</t>
  </si>
  <si>
    <t>Đồng Thúy</t>
  </si>
  <si>
    <t>DTE2153403010049</t>
  </si>
  <si>
    <t>Phạm Thị Lệ</t>
  </si>
  <si>
    <t>DTE2153403010012</t>
  </si>
  <si>
    <t>Thái Thảo</t>
  </si>
  <si>
    <t>DTE2153403010053</t>
  </si>
  <si>
    <t>DTE2153403010448</t>
  </si>
  <si>
    <t>Trịnh Tuấn</t>
  </si>
  <si>
    <t>DTE2153403010291</t>
  </si>
  <si>
    <t>Bùi Phạm Như</t>
  </si>
  <si>
    <t>DDTE2153403010442</t>
  </si>
  <si>
    <t>DTE2153403010045</t>
  </si>
  <si>
    <t>DTE2153403010046</t>
  </si>
  <si>
    <t>DTE2153403010068</t>
  </si>
  <si>
    <t>DTE2153403010029</t>
  </si>
  <si>
    <t>DTE2153403010521</t>
  </si>
  <si>
    <t>Lê Mai</t>
  </si>
  <si>
    <t>DTE2153403010018</t>
  </si>
  <si>
    <t>Lý Thị Thùy</t>
  </si>
  <si>
    <t>DTE2153403010052</t>
  </si>
  <si>
    <t>Tống Khánh</t>
  </si>
  <si>
    <t>DTE2153403010050</t>
  </si>
  <si>
    <t>Trần Tùng</t>
  </si>
  <si>
    <t>DTE2153403010019</t>
  </si>
  <si>
    <t>DTE2153403010030</t>
  </si>
  <si>
    <t>Vũ Trà</t>
  </si>
  <si>
    <t>DTE2153403010463</t>
  </si>
  <si>
    <t>DTE2153403010036</t>
  </si>
  <si>
    <t>DTE2153403010035</t>
  </si>
  <si>
    <t>DTE2153403010037</t>
  </si>
  <si>
    <t>DTE2153403010077</t>
  </si>
  <si>
    <t>DTE2153403010253</t>
  </si>
  <si>
    <t>DTE2153403010014</t>
  </si>
  <si>
    <t>DTE2153403010023</t>
  </si>
  <si>
    <t>Khương Thị Vân</t>
  </si>
  <si>
    <t>DTE2153403010039</t>
  </si>
  <si>
    <t>DTE2153403010059</t>
  </si>
  <si>
    <t>DTE2153403010009</t>
  </si>
  <si>
    <t>DTE2153403010473</t>
  </si>
  <si>
    <t>DTE2153403010064</t>
  </si>
  <si>
    <t>Triệu Quỳnh</t>
  </si>
  <si>
    <t>DTE2153403010025</t>
  </si>
  <si>
    <t>Nguyễn Linh</t>
  </si>
  <si>
    <t>DTE2153403010003</t>
  </si>
  <si>
    <t>Trịnh Viết</t>
  </si>
  <si>
    <t>DTE2153403010048</t>
  </si>
  <si>
    <t>DTE2153403010006</t>
  </si>
  <si>
    <t>DTE2153403010013</t>
  </si>
  <si>
    <t>Kiều</t>
  </si>
  <si>
    <t>DTE215340301051</t>
  </si>
  <si>
    <t>Triệu Phương</t>
  </si>
  <si>
    <t>DTE2153403010061</t>
  </si>
  <si>
    <t>Bế Đức</t>
  </si>
  <si>
    <t>DTE2153403010033</t>
  </si>
  <si>
    <t>DTE2153403010005</t>
  </si>
  <si>
    <t>DTE2153403010047</t>
  </si>
  <si>
    <t>Hợp</t>
  </si>
  <si>
    <t>DTE2153403010010</t>
  </si>
  <si>
    <t>DTE2153403010056</t>
  </si>
  <si>
    <t>Đào Nguyên</t>
  </si>
  <si>
    <t>Thọ</t>
  </si>
  <si>
    <t>DTE2153403010001</t>
  </si>
  <si>
    <t>K18 Kế toán B</t>
  </si>
  <si>
    <t>DTE2153403010090</t>
  </si>
  <si>
    <t>Nguyễn Thị Thuỳ</t>
  </si>
  <si>
    <t>DTE2153403010205</t>
  </si>
  <si>
    <t>DTE2153403010150</t>
  </si>
  <si>
    <t>Kiều Thị Thu</t>
  </si>
  <si>
    <t>DTE2153403010166</t>
  </si>
  <si>
    <t>DTE2153403010147</t>
  </si>
  <si>
    <t>Dương Kim</t>
  </si>
  <si>
    <t>DTE2153403010194</t>
  </si>
  <si>
    <t>DTE2153403010208</t>
  </si>
  <si>
    <t>Nguyễn Thị Tường</t>
  </si>
  <si>
    <t>DTE2153403010088</t>
  </si>
  <si>
    <t>Lê Thị</t>
  </si>
  <si>
    <t>DTE2153403010201</t>
  </si>
  <si>
    <t>DTE2153403010142</t>
  </si>
  <si>
    <t>Đỗ Thu</t>
  </si>
  <si>
    <t>DTE2153403010198</t>
  </si>
  <si>
    <t>Hà Thị Mỹ</t>
  </si>
  <si>
    <t>DTE2153403010196</t>
  </si>
  <si>
    <t>Mùi</t>
  </si>
  <si>
    <t>DTE2153403010486</t>
  </si>
  <si>
    <t>Trần Hạnh</t>
  </si>
  <si>
    <t>DTE2153403010180</t>
  </si>
  <si>
    <t>Nguyễn Như</t>
  </si>
  <si>
    <t>DTE2153403010149</t>
  </si>
  <si>
    <t>Đặng Thị Phương</t>
  </si>
  <si>
    <t>DTE2153403010181</t>
  </si>
  <si>
    <t>DTE2153403010207</t>
  </si>
  <si>
    <t>Ngô Thị Hoài</t>
  </si>
  <si>
    <t>DTE2153403010038</t>
  </si>
  <si>
    <t>Đỗ Thị Vân</t>
  </si>
  <si>
    <t>DTE2153403010193</t>
  </si>
  <si>
    <t>DTE2153403010203</t>
  </si>
  <si>
    <t>DTE2153403010186</t>
  </si>
  <si>
    <t>Lưu Thị</t>
  </si>
  <si>
    <t>DTE2153403010139</t>
  </si>
  <si>
    <t>Nguyễn Thị Xuân</t>
  </si>
  <si>
    <t>DTE2153403010140</t>
  </si>
  <si>
    <t>Ngô Thị Thanh</t>
  </si>
  <si>
    <t>DTE2153403010179</t>
  </si>
  <si>
    <t>DTE2153403010084</t>
  </si>
  <si>
    <t>Hoàng Vân</t>
  </si>
  <si>
    <t>DTE2153403010173</t>
  </si>
  <si>
    <t>DTE2153403010044</t>
  </si>
  <si>
    <t>Đồng Thuý</t>
  </si>
  <si>
    <t>DTE2153403010333</t>
  </si>
  <si>
    <t>Lý Thị Cẩm</t>
  </si>
  <si>
    <t>DTE2153403010514</t>
  </si>
  <si>
    <t>DTE2153403010539</t>
  </si>
  <si>
    <t xml:space="preserve">Nguyễn Thị Minh </t>
  </si>
  <si>
    <t>DTE2153403010087</t>
  </si>
  <si>
    <t>Luân Thị Lan</t>
  </si>
  <si>
    <t>DTE2153403010136</t>
  </si>
  <si>
    <t>Nguyễn Thị Kiều</t>
  </si>
  <si>
    <t>DTE2153403010200</t>
  </si>
  <si>
    <t>Trịnh Nhật</t>
  </si>
  <si>
    <t>DTE2153403010130</t>
  </si>
  <si>
    <t>DTE2153403010202</t>
  </si>
  <si>
    <t>Hà Thị Kim</t>
  </si>
  <si>
    <t>DTE2153403010157</t>
  </si>
  <si>
    <t>Đặng Diễm</t>
  </si>
  <si>
    <t>DTE2153403010182</t>
  </si>
  <si>
    <t>DTE2153403010156</t>
  </si>
  <si>
    <t>Triệu Thị Thu</t>
  </si>
  <si>
    <t>DTE2153403010177</t>
  </si>
  <si>
    <t>An Thị Khánh</t>
  </si>
  <si>
    <t>DTE2153403010141</t>
  </si>
  <si>
    <t>DTE2153403010080</t>
  </si>
  <si>
    <t>DTE2153403010197</t>
  </si>
  <si>
    <t>DTE2153403010510</t>
  </si>
  <si>
    <t>Hứa Ngọc</t>
  </si>
  <si>
    <t>DTE2153403010471</t>
  </si>
  <si>
    <t>Vũ Xuân</t>
  </si>
  <si>
    <t>DTE2153403010164</t>
  </si>
  <si>
    <t>DTE2153403010098</t>
  </si>
  <si>
    <t>DTE2153403010455</t>
  </si>
  <si>
    <t>DTE2153401200021</t>
  </si>
  <si>
    <t>DTE2153403010172</t>
  </si>
  <si>
    <t>Dương Huyền</t>
  </si>
  <si>
    <t>DTE2153403010185</t>
  </si>
  <si>
    <t>DTE2153403010174</t>
  </si>
  <si>
    <t>DTE2153403010138</t>
  </si>
  <si>
    <t>DTE2153403010169</t>
  </si>
  <si>
    <t>Trịnh Thu</t>
  </si>
  <si>
    <t>DTE2153403010204</t>
  </si>
  <si>
    <t>DTE2153403010188</t>
  </si>
  <si>
    <t>Nguyễn Thị Trà</t>
  </si>
  <si>
    <t>DTE2153403010148</t>
  </si>
  <si>
    <t>DTE2153403010002</t>
  </si>
  <si>
    <t>Dương Thị Lan</t>
  </si>
  <si>
    <t>DTE2153403010085</t>
  </si>
  <si>
    <t>DTE2153403010111</t>
  </si>
  <si>
    <t>DTE2153403010163</t>
  </si>
  <si>
    <t>Dương Quỳnh</t>
  </si>
  <si>
    <t>DTE2153403010144</t>
  </si>
  <si>
    <t>Nguyễn Trần Ngọc</t>
  </si>
  <si>
    <t>DTE2153403010117</t>
  </si>
  <si>
    <t>Đoàn Hương</t>
  </si>
  <si>
    <t>DTE2153403010528</t>
  </si>
  <si>
    <t>Vũ Thị Thanh</t>
  </si>
  <si>
    <t>DTE2153403010255</t>
  </si>
  <si>
    <t>Lợi</t>
  </si>
  <si>
    <t>DTE2153403010162</t>
  </si>
  <si>
    <t>K18- Kế toán C</t>
  </si>
  <si>
    <t>DTE2153403010264</t>
  </si>
  <si>
    <t>Ngô Thúy</t>
  </si>
  <si>
    <t>DTE2153403010097</t>
  </si>
  <si>
    <t>Hoàng Thị Quỳnh</t>
  </si>
  <si>
    <t>DTE2153403010450</t>
  </si>
  <si>
    <t>Nông Thị Thúy</t>
  </si>
  <si>
    <t>DTE2153403010123</t>
  </si>
  <si>
    <t>DTE2153403010266</t>
  </si>
  <si>
    <t>Dương Khánh</t>
  </si>
  <si>
    <t>DTE2153403010280</t>
  </si>
  <si>
    <t>Phạm Ánh</t>
  </si>
  <si>
    <t>DTE2153403010217</t>
  </si>
  <si>
    <t>DTE2153403010474</t>
  </si>
  <si>
    <t>DTE2153403010242</t>
  </si>
  <si>
    <t>Phạm Ngọc</t>
  </si>
  <si>
    <t>DTE2153403010238</t>
  </si>
  <si>
    <t>DTE2153403010216</t>
  </si>
  <si>
    <t>DTE2153403010226</t>
  </si>
  <si>
    <t>Ma Thị Lệ</t>
  </si>
  <si>
    <t>DTE2153403010239</t>
  </si>
  <si>
    <t>Vũ Thị Thu</t>
  </si>
  <si>
    <t>DTE2153403010490</t>
  </si>
  <si>
    <t>DTE2153401010234</t>
  </si>
  <si>
    <t>DTE2153403010122</t>
  </si>
  <si>
    <t>DTE2153403010271</t>
  </si>
  <si>
    <t>DTE2153403010221</t>
  </si>
  <si>
    <t>DTE2153403010189</t>
  </si>
  <si>
    <t>Ma Thị Ánh</t>
  </si>
  <si>
    <t>Thiều</t>
  </si>
  <si>
    <t>DTE2153403010505</t>
  </si>
  <si>
    <t>Nguyễn Thị Diệu</t>
  </si>
  <si>
    <t>DTE2153403010127</t>
  </si>
  <si>
    <t>DTE2153403010494</t>
  </si>
  <si>
    <t>Hà Nhật</t>
  </si>
  <si>
    <t>DTE2153403010210</t>
  </si>
  <si>
    <t>DTE2153101040084</t>
  </si>
  <si>
    <t>DTE2153403010262</t>
  </si>
  <si>
    <t>Phạm Quỳnh</t>
  </si>
  <si>
    <t>DTE2153403010227</t>
  </si>
  <si>
    <t>DTE2153403010249</t>
  </si>
  <si>
    <t>DTE2153403010065</t>
  </si>
  <si>
    <t>DTE2153403010020</t>
  </si>
  <si>
    <t>Ngô Thị Khánh</t>
  </si>
  <si>
    <t>DTE2153403010511</t>
  </si>
  <si>
    <t>Trần Khánh</t>
  </si>
  <si>
    <t>DTE2153403010265</t>
  </si>
  <si>
    <t>Ma Thị Quỳnh</t>
  </si>
  <si>
    <t>DTE2153403010235</t>
  </si>
  <si>
    <t>DTE2153403010102</t>
  </si>
  <si>
    <t>Trịnh Thị Kim</t>
  </si>
  <si>
    <t>DTE2153403010268</t>
  </si>
  <si>
    <t>DTE2153403010167</t>
  </si>
  <si>
    <t>DTE2153403010083</t>
  </si>
  <si>
    <t>DTE2153403010074</t>
  </si>
  <si>
    <t>DTE2153403010222</t>
  </si>
  <si>
    <t>Vũ Phương</t>
  </si>
  <si>
    <t>DTE2153403010094</t>
  </si>
  <si>
    <t>DTE2153403010237</t>
  </si>
  <si>
    <t>Phan Thị Huyền</t>
  </si>
  <si>
    <t>DTE2153403010246</t>
  </si>
  <si>
    <t>Quý</t>
  </si>
  <si>
    <t>DTE2153403010231</t>
  </si>
  <si>
    <t>Vương Thu</t>
  </si>
  <si>
    <t>DTE2153403010073</t>
  </si>
  <si>
    <t>DTE2153403010100</t>
  </si>
  <si>
    <t>DTE2153403010530</t>
  </si>
  <si>
    <t>DTE2153403010220</t>
  </si>
  <si>
    <t>DTE2153403010488</t>
  </si>
  <si>
    <t>DTE2153403010229</t>
  </si>
  <si>
    <t>DTE2153403010121</t>
  </si>
  <si>
    <t>DTE2053403010138</t>
  </si>
  <si>
    <t>K17</t>
  </si>
  <si>
    <t>DTE2153403010296</t>
  </si>
  <si>
    <t>Hà Thị Trà</t>
  </si>
  <si>
    <t>DTE2153403010243</t>
  </si>
  <si>
    <t>DTE2153403010263</t>
  </si>
  <si>
    <t>DTE2153403010260</t>
  </si>
  <si>
    <t>DTE2153403010277</t>
  </si>
  <si>
    <t>DTE2153403010275</t>
  </si>
  <si>
    <t>DTE2153403010230</t>
  </si>
  <si>
    <t>Trương Mỹ</t>
  </si>
  <si>
    <t>DTE2153403010244</t>
  </si>
  <si>
    <t>DTE2153403010134</t>
  </si>
  <si>
    <t>Vũ Kim</t>
  </si>
  <si>
    <t>DTE2153403010273</t>
  </si>
  <si>
    <t>DTE2153403010269</t>
  </si>
  <si>
    <t>Lỳ Hừ</t>
  </si>
  <si>
    <t>Cà</t>
  </si>
  <si>
    <t>DTE2153403010276</t>
  </si>
  <si>
    <t>Bùi Vân</t>
  </si>
  <si>
    <t>DTE2153403010031</t>
  </si>
  <si>
    <t>DTE2153403010506</t>
  </si>
  <si>
    <t>DTE2153403010104</t>
  </si>
  <si>
    <t>K18- Kế toán D</t>
  </si>
  <si>
    <t>DTE2153403010343</t>
  </si>
  <si>
    <t>Ma Thị Thanh</t>
  </si>
  <si>
    <t>DTE2153403010298</t>
  </si>
  <si>
    <t>Ma Tú</t>
  </si>
  <si>
    <t>DTE2153403010335</t>
  </si>
  <si>
    <t>DTE2153403010339</t>
  </si>
  <si>
    <t>DTE2153403010507</t>
  </si>
  <si>
    <t>DTE2153403010485</t>
  </si>
  <si>
    <t>DTE2153403010332</t>
  </si>
  <si>
    <t>Lường Thúy</t>
  </si>
  <si>
    <t>DTE2153403010372</t>
  </si>
  <si>
    <t>DTE2153403010318</t>
  </si>
  <si>
    <t>DTE2153403010349</t>
  </si>
  <si>
    <t>DTE2153403010331</t>
  </si>
  <si>
    <t>Nguyễn Trần Diệu</t>
  </si>
  <si>
    <t>DTE2153403010336</t>
  </si>
  <si>
    <t>DTE2153403010392</t>
  </si>
  <si>
    <t>Dương Thị Mai</t>
  </si>
  <si>
    <t>DTE2153403010367</t>
  </si>
  <si>
    <t>DTE2153403010433</t>
  </si>
  <si>
    <t>DTE2153403010353</t>
  </si>
  <si>
    <t>DTE2153403010338</t>
  </si>
  <si>
    <t>DTE2153403010341</t>
  </si>
  <si>
    <t>DTE2153403010429</t>
  </si>
  <si>
    <t>DTE2153403010344</t>
  </si>
  <si>
    <t>Đoàn Thanh</t>
  </si>
  <si>
    <t>DTE2153403010465</t>
  </si>
  <si>
    <t>DTE2153403010316</t>
  </si>
  <si>
    <t>DTE2153403010358</t>
  </si>
  <si>
    <t>DTE2153403010356</t>
  </si>
  <si>
    <t>Trần Văn Đức</t>
  </si>
  <si>
    <t>DTE2153403010300</t>
  </si>
  <si>
    <t>DTE2153403010328</t>
  </si>
  <si>
    <t>DTE2153403010483</t>
  </si>
  <si>
    <t>Hứa Thị</t>
  </si>
  <si>
    <t>DTE2153403010321</t>
  </si>
  <si>
    <t>DTE2153403010532</t>
  </si>
  <si>
    <t>DTE2153403010469</t>
  </si>
  <si>
    <t>Phan Đặng Quỳnh</t>
  </si>
  <si>
    <t>DTE2153403010299</t>
  </si>
  <si>
    <t>Trần Thị Vân</t>
  </si>
  <si>
    <t>DTE2153403010301</t>
  </si>
  <si>
    <t>DTE2153403010324</t>
  </si>
  <si>
    <t>DTE2153403010284</t>
  </si>
  <si>
    <t>Dương Phương</t>
  </si>
  <si>
    <t>DTE2153403010286</t>
  </si>
  <si>
    <t>DTE2153403010363</t>
  </si>
  <si>
    <t>DTE2153403010512</t>
  </si>
  <si>
    <t>Đỗ Thanh</t>
  </si>
  <si>
    <t>DTE2153403010337</t>
  </si>
  <si>
    <t>Vũ Thị Trang</t>
  </si>
  <si>
    <t>DTE2153403010308</t>
  </si>
  <si>
    <t>Vũ Trang</t>
  </si>
  <si>
    <t>DTE2153403010310</t>
  </si>
  <si>
    <t>DTE2153403010369</t>
  </si>
  <si>
    <t>DTE2153403010373</t>
  </si>
  <si>
    <t>DTE2153403010420</t>
  </si>
  <si>
    <t>DTE2153403010109</t>
  </si>
  <si>
    <t>Nông Tiểu</t>
  </si>
  <si>
    <t>Tuyền</t>
  </si>
  <si>
    <t>DTE2153403010292</t>
  </si>
  <si>
    <t>DTE2153403010355</t>
  </si>
  <si>
    <t>DTE2153403010334</t>
  </si>
  <si>
    <t>Trần Thị Quý</t>
  </si>
  <si>
    <t>DTE2153403010419</t>
  </si>
  <si>
    <t>Vũ Mai</t>
  </si>
  <si>
    <t>DTE2153403010282</t>
  </si>
  <si>
    <t>Bảo</t>
  </si>
  <si>
    <t>DTE2153403010346</t>
  </si>
  <si>
    <t>Đào</t>
  </si>
  <si>
    <t>DTE2153403010495</t>
  </si>
  <si>
    <t>Đỗ Khánh</t>
  </si>
  <si>
    <t>DTE2153403010304</t>
  </si>
  <si>
    <t>DTE2153403010525</t>
  </si>
  <si>
    <t>DTE2153403010270</t>
  </si>
  <si>
    <t>Đỗ Thị Kim</t>
  </si>
  <si>
    <t>DTE2153403010223</t>
  </si>
  <si>
    <t>DTE2153403010311</t>
  </si>
  <si>
    <t>DTE2153403010212</t>
  </si>
  <si>
    <t>Quan Xuân</t>
  </si>
  <si>
    <t>DTE2153403010125</t>
  </si>
  <si>
    <t>DTE2153403010126</t>
  </si>
  <si>
    <t>Trần Thị Hoài</t>
  </si>
  <si>
    <t>DTE2153403010107</t>
  </si>
  <si>
    <t>Đồng Thị Huyền</t>
  </si>
  <si>
    <t>DTE2153403010501</t>
  </si>
  <si>
    <t>Nông Thị Thùy</t>
  </si>
  <si>
    <t>DTE2153403010325</t>
  </si>
  <si>
    <t>DTE2153403010108</t>
  </si>
  <si>
    <t>DTE2153403010184</t>
  </si>
  <si>
    <t>DTE2153403010290</t>
  </si>
  <si>
    <t>Nguyễn Xuân</t>
  </si>
  <si>
    <t>VPQCT kỳ 3</t>
  </si>
  <si>
    <t>K18-KTTHE</t>
  </si>
  <si>
    <t>DTE2153403010434</t>
  </si>
  <si>
    <t>Vũ Thu</t>
  </si>
  <si>
    <t>DTE2153403010438</t>
  </si>
  <si>
    <t>Phạm Phương</t>
  </si>
  <si>
    <t>DTE2153403010391</t>
  </si>
  <si>
    <t>Hà La</t>
  </si>
  <si>
    <t>DTE2153403010431</t>
  </si>
  <si>
    <t>Trần Yến</t>
  </si>
  <si>
    <t>Vy</t>
  </si>
  <si>
    <t>DTE2153403010397</t>
  </si>
  <si>
    <t>DTE2153403010418</t>
  </si>
  <si>
    <t>DTE2153403010360</t>
  </si>
  <si>
    <t>DTE2153403010487</t>
  </si>
  <si>
    <t>Nguyễn Lê Huyền</t>
  </si>
  <si>
    <t>DTE2153403010382</t>
  </si>
  <si>
    <t>DTE2153403010437</t>
  </si>
  <si>
    <t>DTE2153403010447</t>
  </si>
  <si>
    <t>DTE2153403010404</t>
  </si>
  <si>
    <t>Nông Thị Khánh</t>
  </si>
  <si>
    <t>DTE2153403010445</t>
  </si>
  <si>
    <t>DTE2153403010387</t>
  </si>
  <si>
    <t>DTE2153403010405</t>
  </si>
  <si>
    <t>Vũ Thị Quỳnh</t>
  </si>
  <si>
    <t>DTE2153403010426</t>
  </si>
  <si>
    <t>Nguyễn Thị Thuý</t>
  </si>
  <si>
    <t>DTE2153403010451</t>
  </si>
  <si>
    <t>DTE2153403010408</t>
  </si>
  <si>
    <t>DTE2153403010376</t>
  </si>
  <si>
    <t>DTE2153403010395</t>
  </si>
  <si>
    <t>DTE2153403010396</t>
  </si>
  <si>
    <t>Hà Kiều</t>
  </si>
  <si>
    <t>DTE2153403010421</t>
  </si>
  <si>
    <t>Phạm Tú</t>
  </si>
  <si>
    <t>DTE2153403010411</t>
  </si>
  <si>
    <t>DTE2153403010379</t>
  </si>
  <si>
    <t>Hoàng Hà</t>
  </si>
  <si>
    <t>DTE2153403010359</t>
  </si>
  <si>
    <t>DTE2153403010436</t>
  </si>
  <si>
    <t>DTE2153403010491</t>
  </si>
  <si>
    <t>Đinh Thị Mai</t>
  </si>
  <si>
    <t>DTE2153403010402</t>
  </si>
  <si>
    <t>DTE2153403010425</t>
  </si>
  <si>
    <t>Vũ Khánh</t>
  </si>
  <si>
    <t>DTE2153403010378</t>
  </si>
  <si>
    <t>DTE2153403010399</t>
  </si>
  <si>
    <t>Đinh Thị Xuân</t>
  </si>
  <si>
    <t>DTE2153403010524</t>
  </si>
  <si>
    <t>Nguyễn Vũ Ngọc</t>
  </si>
  <si>
    <t>DTE2153403010364</t>
  </si>
  <si>
    <t>DTE2153403010381</t>
  </si>
  <si>
    <t>DTE2153403010288</t>
  </si>
  <si>
    <t>Nguyễn Thị Tùng</t>
  </si>
  <si>
    <t>DTE2153403010435</t>
  </si>
  <si>
    <t>Hoàng Thị Kiều</t>
  </si>
  <si>
    <t>DTE2153403010432</t>
  </si>
  <si>
    <t>Vũ Thùy</t>
  </si>
  <si>
    <t>DTE2153403010508</t>
  </si>
  <si>
    <t>Trương Văn</t>
  </si>
  <si>
    <t>DTE2153403010422</t>
  </si>
  <si>
    <t>Lã Thị</t>
  </si>
  <si>
    <t>DTE2153403010400</t>
  </si>
  <si>
    <t>Đàm Lê</t>
  </si>
  <si>
    <t>DTE2153403010513</t>
  </si>
  <si>
    <t>DTE2153403010380</t>
  </si>
  <si>
    <t>DTE2153403010403</t>
  </si>
  <si>
    <t>DTE2153403010390</t>
  </si>
  <si>
    <t>DTE2153403010427</t>
  </si>
  <si>
    <t>DTE2153403010377</t>
  </si>
  <si>
    <t>DTE2153403010439</t>
  </si>
  <si>
    <t>DTE2153403010533</t>
  </si>
  <si>
    <t>DTE2153403010440</t>
  </si>
  <si>
    <t>DTE2153403010464</t>
  </si>
  <si>
    <t>DTE2153403010498</t>
  </si>
  <si>
    <t>DTE2153403010388</t>
  </si>
  <si>
    <t>DTE2153403010522</t>
  </si>
  <si>
    <t>DTE2153403010365</t>
  </si>
  <si>
    <t>DTE2153403010523</t>
  </si>
  <si>
    <t>Vũ Kiều</t>
  </si>
  <si>
    <t>DTE2153403010502</t>
  </si>
  <si>
    <t>DTE2153403010424</t>
  </si>
  <si>
    <t>DTE2153403010414</t>
  </si>
  <si>
    <t>DTE2153403010415</t>
  </si>
  <si>
    <t>Thân Thị Thùy</t>
  </si>
  <si>
    <t>DTE2153403010366</t>
  </si>
  <si>
    <t>Đồng Thị Hồng</t>
  </si>
  <si>
    <t>DTE2153403010409</t>
  </si>
  <si>
    <t>Trương Thị Thanh</t>
  </si>
  <si>
    <t>DTE2153403010449</t>
  </si>
  <si>
    <t>Trần Hà</t>
  </si>
  <si>
    <t>DTE2153403010389</t>
  </si>
  <si>
    <t>DTE2153403010441</t>
  </si>
  <si>
    <t>K18- KT KT A</t>
  </si>
  <si>
    <t>DTE2153403010075</t>
  </si>
  <si>
    <t>Nông Ngọc</t>
  </si>
  <si>
    <t>cán sự lớp</t>
  </si>
  <si>
    <t>DTE2153403010124</t>
  </si>
  <si>
    <t>DTE2153403010066</t>
  </si>
  <si>
    <t>DTE2153403010118</t>
  </si>
  <si>
    <t>DTE2153403010072</t>
  </si>
  <si>
    <t>DTE2153403010113</t>
  </si>
  <si>
    <t>Lại Ngọc</t>
  </si>
  <si>
    <t>DTE2153403010128</t>
  </si>
  <si>
    <t>Huỳnh Thị Thu</t>
  </si>
  <si>
    <t>DTE2153403010132</t>
  </si>
  <si>
    <t>Lục Ánh</t>
  </si>
  <si>
    <t>DTE2153403010499</t>
  </si>
  <si>
    <t>Đinh Hồng</t>
  </si>
  <si>
    <t>DTE2153403010443</t>
  </si>
  <si>
    <t>Nguyễn Mỹ</t>
  </si>
  <si>
    <t>DTE2153403010466</t>
  </si>
  <si>
    <t>Lê Thị Hồng</t>
  </si>
  <si>
    <t>DTE2153403010459</t>
  </si>
  <si>
    <t>DTE2153403010482</t>
  </si>
  <si>
    <t>DTE2153403010099</t>
  </si>
  <si>
    <t>DTE2153403010467</t>
  </si>
  <si>
    <t>Nguyễn Thị Trang</t>
  </si>
  <si>
    <t>DTE2153403010063</t>
  </si>
  <si>
    <t>Phạm Nguyễn Mai</t>
  </si>
  <si>
    <t>DTE2153403010114</t>
  </si>
  <si>
    <t>Hoàng Dương</t>
  </si>
  <si>
    <t>DTE2153403010116</t>
  </si>
  <si>
    <t>Lưu Thùy</t>
  </si>
  <si>
    <t>DTE2153403010248</t>
  </si>
  <si>
    <t>Phan Thanh</t>
  </si>
  <si>
    <t>DTE2153403010092</t>
  </si>
  <si>
    <t>Nghiêm Thị</t>
  </si>
  <si>
    <t>DTE2153403010478</t>
  </si>
  <si>
    <t>DTE2153403010206</t>
  </si>
  <si>
    <t>Đỗ Trọng</t>
  </si>
  <si>
    <t>DTE2153403010082</t>
  </si>
  <si>
    <t>Trần Thị Lan</t>
  </si>
  <si>
    <t>DTE2153403010531</t>
  </si>
  <si>
    <t>DTE2153403010187</t>
  </si>
  <si>
    <t>DTE2153403010067</t>
  </si>
  <si>
    <t>Thái Diệu</t>
  </si>
  <si>
    <t>DTE2153403010081</t>
  </si>
  <si>
    <t>DTE2153403010112</t>
  </si>
  <si>
    <t>DTE2153403010086</t>
  </si>
  <si>
    <t>Lưu Thị Ngọc</t>
  </si>
  <si>
    <t>DTE2153403010091</t>
  </si>
  <si>
    <t>Lê Thị Thùy</t>
  </si>
  <si>
    <t>DTE2153403010026</t>
  </si>
  <si>
    <t>Vũ Quang</t>
  </si>
  <si>
    <t>DTE2153403010168</t>
  </si>
  <si>
    <t>Dương Thu</t>
  </si>
  <si>
    <t>DTE2153403010093</t>
  </si>
  <si>
    <t>DTE2153403010071</t>
  </si>
  <si>
    <t>Đặng Thanh</t>
  </si>
  <si>
    <t>DTE2153403010095</t>
  </si>
  <si>
    <t>DTE2153403010120</t>
  </si>
  <si>
    <t>Hoàng Thị Trà</t>
  </si>
  <si>
    <t>DTE2153403010306</t>
  </si>
  <si>
    <t>Nguyễn Thị Hoàng</t>
  </si>
  <si>
    <t>DTE2153403010103</t>
  </si>
  <si>
    <t>Voòng Mai</t>
  </si>
  <si>
    <t>DTE2153403010034</t>
  </si>
  <si>
    <t>DTE2153403010158</t>
  </si>
  <si>
    <t>DTE2153403010137</t>
  </si>
  <si>
    <t>Đinh Thị</t>
  </si>
  <si>
    <t>DTE2153403010027</t>
  </si>
  <si>
    <t>Trần Huy</t>
  </si>
  <si>
    <t>DTE2153403010211</t>
  </si>
  <si>
    <t>Khuất Thị</t>
  </si>
  <si>
    <t>DTE2153403010105</t>
  </si>
  <si>
    <t>Đinh Đức</t>
  </si>
  <si>
    <t>Thiện</t>
  </si>
  <si>
    <t>DTE2153403010101</t>
  </si>
  <si>
    <t>DTE2153403010170</t>
  </si>
  <si>
    <t>DTE2153403010320</t>
  </si>
  <si>
    <t xml:space="preserve">Nguyễn T. Thu </t>
  </si>
  <si>
    <t>DTE2153403010032</t>
  </si>
  <si>
    <t xml:space="preserve">Lưu Thị </t>
  </si>
  <si>
    <t>K18-KTKTB</t>
  </si>
  <si>
    <t>DTE2153403010283</t>
  </si>
  <si>
    <t>Hoàng Thùy</t>
  </si>
  <si>
    <t>DTE2153403010245</t>
  </si>
  <si>
    <t>DTE2153403010342</t>
  </si>
  <si>
    <t>Tình</t>
  </si>
  <si>
    <t>DTE2153403010526</t>
  </si>
  <si>
    <t>DTE2153403010214</t>
  </si>
  <si>
    <t>Đỗ Ngọc</t>
  </si>
  <si>
    <t>DTE2153403010218</t>
  </si>
  <si>
    <t>DTE2153403010240</t>
  </si>
  <si>
    <t>Hoàng Thị Minh</t>
  </si>
  <si>
    <t>DTE2153403010289</t>
  </si>
  <si>
    <t>Cù Vũ Hiền</t>
  </si>
  <si>
    <t>DTE2153403010309</t>
  </si>
  <si>
    <t>DTE2153403010393</t>
  </si>
  <si>
    <t>DTE2153403010285</t>
  </si>
  <si>
    <t>DTE2153403010410</t>
  </si>
  <si>
    <t>DTE2153403010386</t>
  </si>
  <si>
    <t>Phạm Lê Khánh</t>
  </si>
  <si>
    <t>DTE2153403010307</t>
  </si>
  <si>
    <t>Dương Thảo</t>
  </si>
  <si>
    <t>DTE2153403010261</t>
  </si>
  <si>
    <t>DTE2153403010151</t>
  </si>
  <si>
    <t>DTE2153403010272</t>
  </si>
  <si>
    <t>DTE2153403010493</t>
  </si>
  <si>
    <t xml:space="preserve">K17 Kế toán 4 </t>
  </si>
  <si>
    <t>DTE2153403010475</t>
  </si>
  <si>
    <t>DTE2153403010503</t>
  </si>
  <si>
    <t>DTE2153403010153</t>
  </si>
  <si>
    <t>DTE2153403010256</t>
  </si>
  <si>
    <t>DTE2153403010236</t>
  </si>
  <si>
    <t>Hồ Thị Lan</t>
  </si>
  <si>
    <t>DTE2153403010257</t>
  </si>
  <si>
    <t>DTE2153403010444</t>
  </si>
  <si>
    <t>DTE2153403010274</t>
  </si>
  <si>
    <t>DTE2153403010241</t>
  </si>
  <si>
    <t>Phạm Thúy</t>
  </si>
  <si>
    <t>DTE2153403010145</t>
  </si>
  <si>
    <t>DTE2153403010247</t>
  </si>
  <si>
    <t>DTE2153403010323</t>
  </si>
  <si>
    <t>DTE2153403010278</t>
  </si>
  <si>
    <t>DTE2153403010254</t>
  </si>
  <si>
    <t>DTE2153403010297</t>
  </si>
  <si>
    <t>DTE2153403010293</t>
  </si>
  <si>
    <t>DTE2153403010171</t>
  </si>
  <si>
    <t>DTE2153403010183</t>
  </si>
  <si>
    <t>DTE2153403010481</t>
  </si>
  <si>
    <t>DTE2153403010287</t>
  </si>
  <si>
    <t>Nguyễn Tuấn</t>
  </si>
  <si>
    <t>DTE2153403010477</t>
  </si>
  <si>
    <t>DTE2153403010417</t>
  </si>
  <si>
    <t>Đào Thị Kim</t>
  </si>
  <si>
    <t>DTE2153403010484</t>
  </si>
  <si>
    <t>Lại Thị Thu</t>
  </si>
  <si>
    <t>DTE2153403010340</t>
  </si>
  <si>
    <t>Trần Nguyễn Minh</t>
  </si>
  <si>
    <t>DTE2153403010294</t>
  </si>
  <si>
    <t>Nguyễn Trần Quỳnh</t>
  </si>
  <si>
    <t>DTE2153403010021</t>
  </si>
  <si>
    <t>DTE2153403010215</t>
  </si>
  <si>
    <t>Phạm Kim</t>
  </si>
  <si>
    <t>K19 - Kế toán 1</t>
  </si>
  <si>
    <t>DTE2253403010026</t>
  </si>
  <si>
    <t>Đặng Chi</t>
  </si>
  <si>
    <t>DTE2253403010076</t>
  </si>
  <si>
    <t>Nghiêm Thảo</t>
  </si>
  <si>
    <t>DTE2253403010331</t>
  </si>
  <si>
    <t>Đỗ Bạch</t>
  </si>
  <si>
    <t>DTE2253403010338</t>
  </si>
  <si>
    <t>Đinh Thị Ngọc</t>
  </si>
  <si>
    <t>DTE2253403010134</t>
  </si>
  <si>
    <t>DTE2253403010403</t>
  </si>
  <si>
    <t>Hoàng Thị Thanh</t>
  </si>
  <si>
    <t>DTE2253403010100</t>
  </si>
  <si>
    <t>Lăng Thị Hương</t>
  </si>
  <si>
    <t>DTE2253403010142</t>
  </si>
  <si>
    <t>DTE2253403010146</t>
  </si>
  <si>
    <t>DTE2253403010055</t>
  </si>
  <si>
    <t>Đặng Thị Kim</t>
  </si>
  <si>
    <t>DTE2253403010011</t>
  </si>
  <si>
    <t>DTE2253403010300</t>
  </si>
  <si>
    <t>DTE2253403010182</t>
  </si>
  <si>
    <t>DTE2253403010123</t>
  </si>
  <si>
    <t>Phạm Linh</t>
  </si>
  <si>
    <t>DTE2253403010349</t>
  </si>
  <si>
    <t>Lê Khánh</t>
  </si>
  <si>
    <t>DTE2253403010019</t>
  </si>
  <si>
    <t>Nguyễn Hồng</t>
  </si>
  <si>
    <t>DTE2253403010141</t>
  </si>
  <si>
    <t>Giản Tuyết</t>
  </si>
  <si>
    <t>DTE2253403010241</t>
  </si>
  <si>
    <t>DTE2253403010143</t>
  </si>
  <si>
    <t>DTE2253403010023</t>
  </si>
  <si>
    <t>DTE2253403010104</t>
  </si>
  <si>
    <t>DTE2253403010030</t>
  </si>
  <si>
    <t>Trần Thị Thu</t>
  </si>
  <si>
    <t>DTE2253403010277</t>
  </si>
  <si>
    <t>DTE2253403010329</t>
  </si>
  <si>
    <t>Bùi Kim</t>
  </si>
  <si>
    <t>DTE2253403010070</t>
  </si>
  <si>
    <t>Ðoàn Thị Ngọc</t>
  </si>
  <si>
    <t>DTE2253403010384</t>
  </si>
  <si>
    <t>Vũ Thị Huyền</t>
  </si>
  <si>
    <t>DTE2253403010016</t>
  </si>
  <si>
    <t>Chu Thùy</t>
  </si>
  <si>
    <t>DTE2253403010031</t>
  </si>
  <si>
    <t>DTE2253403010396</t>
  </si>
  <si>
    <t>Hoàng Tiến</t>
  </si>
  <si>
    <t>DTE2253403010130</t>
  </si>
  <si>
    <t>Trương Minh</t>
  </si>
  <si>
    <t>DTE2253403010045</t>
  </si>
  <si>
    <t>Bùi Thị Kim</t>
  </si>
  <si>
    <t>DTE2253403010347</t>
  </si>
  <si>
    <t>Trần Thị Linh</t>
  </si>
  <si>
    <t>DTE2253403010004</t>
  </si>
  <si>
    <t>Nguyễn Hà</t>
  </si>
  <si>
    <t>DTE2253403010373</t>
  </si>
  <si>
    <t>Lê Hương</t>
  </si>
  <si>
    <t>DTE2253403010148</t>
  </si>
  <si>
    <t>Đào Thị Thu</t>
  </si>
  <si>
    <t>DTE2253403010124</t>
  </si>
  <si>
    <t>Chuyền</t>
  </si>
  <si>
    <t>DTE2253403010050</t>
  </si>
  <si>
    <t>DTE2253403010386</t>
  </si>
  <si>
    <t>Nguyễn Trọng</t>
  </si>
  <si>
    <t>DTE2253403010387</t>
  </si>
  <si>
    <t>Vi Thị</t>
  </si>
  <si>
    <t>DTE2253403010047</t>
  </si>
  <si>
    <t>Lê Lan</t>
  </si>
  <si>
    <t>DTE2253403010230</t>
  </si>
  <si>
    <t>Ngô Thiên</t>
  </si>
  <si>
    <t>DTE2253403010354</t>
  </si>
  <si>
    <t>DTE2253403010147</t>
  </si>
  <si>
    <t>DTE2253403010363</t>
  </si>
  <si>
    <t>DTE2253403010005</t>
  </si>
  <si>
    <t>DTE2253403010376</t>
  </si>
  <si>
    <t>Nguyễn Thuỳ</t>
  </si>
  <si>
    <t>DTE2253403010379</t>
  </si>
  <si>
    <t>Dương Hoàng</t>
  </si>
  <si>
    <t>Vũ</t>
  </si>
  <si>
    <t>DTE2253403010394</t>
  </si>
  <si>
    <t>DTE2253403010032</t>
  </si>
  <si>
    <t>Nguyễn Lâm</t>
  </si>
  <si>
    <t>Đồng</t>
  </si>
  <si>
    <t>DTE2253403010388</t>
  </si>
  <si>
    <t>Lê Quỳnh</t>
  </si>
  <si>
    <t>DTE2253403010021</t>
  </si>
  <si>
    <t>DTE2253403010010</t>
  </si>
  <si>
    <t>Nguyễn Hữu</t>
  </si>
  <si>
    <t>Quyền</t>
  </si>
  <si>
    <t>DTE2253403010027</t>
  </si>
  <si>
    <t>DTE2253403010012</t>
  </si>
  <si>
    <t>DTE2253403010118</t>
  </si>
  <si>
    <t>Đồng Thị Quỳnh</t>
  </si>
  <si>
    <t>DTE2253403010044</t>
  </si>
  <si>
    <t>DTE2253403010046</t>
  </si>
  <si>
    <t>Trần Diệu</t>
  </si>
  <si>
    <t>DTE2253403010447</t>
  </si>
  <si>
    <t>Cao Quỳnh</t>
  </si>
  <si>
    <t>DTE2253403010389</t>
  </si>
  <si>
    <t>Tô Nguyệt</t>
  </si>
  <si>
    <t>DTE2253403010073</t>
  </si>
  <si>
    <t>DTE2253403010137</t>
  </si>
  <si>
    <t>DTE2253403010216</t>
  </si>
  <si>
    <t>DTE2253403010144</t>
  </si>
  <si>
    <t>DTE2253403010013</t>
  </si>
  <si>
    <t>DTE2253403010017</t>
  </si>
  <si>
    <t>DTE2253403010007</t>
  </si>
  <si>
    <t>Phạm Vũ</t>
  </si>
  <si>
    <t>DTE2253403010009</t>
  </si>
  <si>
    <t>Nông Tiến</t>
  </si>
  <si>
    <t>DTE2253403010390</t>
  </si>
  <si>
    <t>Đồng Như</t>
  </si>
  <si>
    <t>DTE2253403010395</t>
  </si>
  <si>
    <t>Nguyễn Công</t>
  </si>
  <si>
    <t>DTE2253403010014</t>
  </si>
  <si>
    <t>DTE2253403010152</t>
  </si>
  <si>
    <t>Thân</t>
  </si>
  <si>
    <t>K19-Kế toán 2</t>
  </si>
  <si>
    <t>DTE2253403010006</t>
  </si>
  <si>
    <t>DTE2253403010066</t>
  </si>
  <si>
    <t>DTE2253403010036</t>
  </si>
  <si>
    <t>DTE2253403010078</t>
  </si>
  <si>
    <t>DTE2253403010101</t>
  </si>
  <si>
    <t>DTE2253403010103</t>
  </si>
  <si>
    <t>DTE2253403010064</t>
  </si>
  <si>
    <t>DTE2253403010041</t>
  </si>
  <si>
    <t>DTE2253403010088</t>
  </si>
  <si>
    <t>DTE2253403010098</t>
  </si>
  <si>
    <t>Bùi Thị Hiền</t>
  </si>
  <si>
    <t>DTE2253403010117</t>
  </si>
  <si>
    <t>Trần Thị</t>
  </si>
  <si>
    <t>Yến</t>
  </si>
  <si>
    <t>DTE2253403010083</t>
  </si>
  <si>
    <t>DTE2253403010067</t>
  </si>
  <si>
    <t>Lê Thị Vân</t>
  </si>
  <si>
    <t>DTE2253403010072</t>
  </si>
  <si>
    <t>Lê Thị Ngọc</t>
  </si>
  <si>
    <t>DTE2253403010075</t>
  </si>
  <si>
    <t>DTE2253403010084</t>
  </si>
  <si>
    <t>DTE2253403010090</t>
  </si>
  <si>
    <t>Lường Thị</t>
  </si>
  <si>
    <t>DTE2253403010054</t>
  </si>
  <si>
    <t>DTE2253403010071</t>
  </si>
  <si>
    <t>Mông Thị Ngọc</t>
  </si>
  <si>
    <t>DTE2253403010074</t>
  </si>
  <si>
    <t>Trịnh Thanh</t>
  </si>
  <si>
    <t>DTE2253403010095</t>
  </si>
  <si>
    <t>Bùi Thùy</t>
  </si>
  <si>
    <t>DTE2253403010058</t>
  </si>
  <si>
    <t>DTE2253403010059</t>
  </si>
  <si>
    <t>DTE2253403010062</t>
  </si>
  <si>
    <t>Nguyễn Vũ Quỳnh</t>
  </si>
  <si>
    <t>DTE2253403010035</t>
  </si>
  <si>
    <t>Lê Dương</t>
  </si>
  <si>
    <t>DTE2253403010038</t>
  </si>
  <si>
    <t>Thân Thị Ngọc</t>
  </si>
  <si>
    <t>DTE2253403010077</t>
  </si>
  <si>
    <t>DTE2253403010438</t>
  </si>
  <si>
    <t>DTE2253403010034</t>
  </si>
  <si>
    <t>DTE2253403010079</t>
  </si>
  <si>
    <t>DTE2253403010131</t>
  </si>
  <si>
    <t>DTE2253403010442</t>
  </si>
  <si>
    <t>DTE2253403010093</t>
  </si>
  <si>
    <t>Mạc Thị</t>
  </si>
  <si>
    <t>Liễu</t>
  </si>
  <si>
    <t>DTE2253403010061</t>
  </si>
  <si>
    <t>Nguyễn Thị</t>
  </si>
  <si>
    <t>Tâm</t>
  </si>
  <si>
    <t>DTE2253403010115</t>
  </si>
  <si>
    <t>Lưu Bạch Hồng</t>
  </si>
  <si>
    <t>DTE2253403010116</t>
  </si>
  <si>
    <t>Mã Thị Hải</t>
  </si>
  <si>
    <t>DTE2253403010060</t>
  </si>
  <si>
    <t>DTE2253403010111</t>
  </si>
  <si>
    <t>Võ Thị Hoài</t>
  </si>
  <si>
    <t>DTE2253403010086</t>
  </si>
  <si>
    <t>DTE2253403010087</t>
  </si>
  <si>
    <t>DTE2253403010092</t>
  </si>
  <si>
    <t>DTE2253403010051</t>
  </si>
  <si>
    <t>DTE2253403010053</t>
  </si>
  <si>
    <t>DTE2253403010069</t>
  </si>
  <si>
    <t>Ngô Tú</t>
  </si>
  <si>
    <t>DTE2253403010043</t>
  </si>
  <si>
    <t>DTE2253403010085</t>
  </si>
  <si>
    <t>DTE2253403010081</t>
  </si>
  <si>
    <t>Chu Khánh</t>
  </si>
  <si>
    <t>Hạ</t>
  </si>
  <si>
    <t>DTE2253403010049</t>
  </si>
  <si>
    <t>Hạc Ngọc</t>
  </si>
  <si>
    <t>Khuê</t>
  </si>
  <si>
    <t>DTE2253403010155</t>
  </si>
  <si>
    <t>DTE2253403010008</t>
  </si>
  <si>
    <t>DTE2253403010040</t>
  </si>
  <si>
    <t>Bùi Thị Thanh</t>
  </si>
  <si>
    <t>DTE2253403010096</t>
  </si>
  <si>
    <t>DTE2253403010094</t>
  </si>
  <si>
    <t>Trần Thị Khánh</t>
  </si>
  <si>
    <t>DTE2253403010057</t>
  </si>
  <si>
    <t>Phạm Hà</t>
  </si>
  <si>
    <t>DTE2253403010310</t>
  </si>
  <si>
    <t>Hoàng Thị Lê</t>
  </si>
  <si>
    <t>DTE2253403010113</t>
  </si>
  <si>
    <t>DTE2253403010114</t>
  </si>
  <si>
    <t>DTE2253101010023</t>
  </si>
  <si>
    <t>Đặng Hà</t>
  </si>
  <si>
    <t>DTE2253403010033</t>
  </si>
  <si>
    <t>Hứa Lê Phương</t>
  </si>
  <si>
    <t>DTE2253403010082</t>
  </si>
  <si>
    <t>DTE2253403010205</t>
  </si>
  <si>
    <t>Trần Thị Minh</t>
  </si>
  <si>
    <t>DTE2253403010105</t>
  </si>
  <si>
    <t>Nhiên</t>
  </si>
  <si>
    <t>DTE2253403010106</t>
  </si>
  <si>
    <t>Hoàng Thị Mai</t>
  </si>
  <si>
    <t>DTE2253101010017</t>
  </si>
  <si>
    <t>Đào Việt</t>
  </si>
  <si>
    <t>Bắc</t>
  </si>
  <si>
    <t>DTE2253403010439</t>
  </si>
  <si>
    <t>Chu Thị Thanh</t>
  </si>
  <si>
    <t>DTE2253403010089</t>
  </si>
  <si>
    <t>DTE2253403010109</t>
  </si>
  <si>
    <t>Đinh Hoàng</t>
  </si>
  <si>
    <t>DTE2253403010065</t>
  </si>
  <si>
    <t>Đại</t>
  </si>
  <si>
    <t>K19 - Kế Toán 3</t>
  </si>
  <si>
    <t>DTE2253403010263</t>
  </si>
  <si>
    <t>Nguyễn Trần Quốc</t>
  </si>
  <si>
    <t>DTE2253403010229</t>
  </si>
  <si>
    <t>DTE2253403010149</t>
  </si>
  <si>
    <t>Vũ Thị Hà</t>
  </si>
  <si>
    <t>DTE2253403010308</t>
  </si>
  <si>
    <t>DTE2253403010278</t>
  </si>
  <si>
    <t>DTE2253403010159</t>
  </si>
  <si>
    <t>DTE2253403010282</t>
  </si>
  <si>
    <t>DTE2253403010171</t>
  </si>
  <si>
    <t>DTE2253403010119</t>
  </si>
  <si>
    <t>Trương Thị Huyền</t>
  </si>
  <si>
    <t>DTE2253403010186</t>
  </si>
  <si>
    <t>Đào Mỹ</t>
  </si>
  <si>
    <t>DTE2253403010238</t>
  </si>
  <si>
    <t>DTE2253403010145</t>
  </si>
  <si>
    <t>Dương Nguyễn Trang</t>
  </si>
  <si>
    <t>DTE2253403010135</t>
  </si>
  <si>
    <t>DTE2253403010227</t>
  </si>
  <si>
    <t>Ma Thị Mai</t>
  </si>
  <si>
    <t>DTE2253403010254</t>
  </si>
  <si>
    <t>DTE2253403010281</t>
  </si>
  <si>
    <t>DTE2253403010121</t>
  </si>
  <si>
    <t>Vũ Lê Ngọc</t>
  </si>
  <si>
    <t>DTE2253403010125</t>
  </si>
  <si>
    <t>DTE2253403010129</t>
  </si>
  <si>
    <t>DTE2253403010222</t>
  </si>
  <si>
    <t>Trần Thị Mỹ</t>
  </si>
  <si>
    <t>DTE2253403010407</t>
  </si>
  <si>
    <t>Lù Gió</t>
  </si>
  <si>
    <t>Mư</t>
  </si>
  <si>
    <t>DTE2253403010431</t>
  </si>
  <si>
    <t xml:space="preserve">Nguyễn Thị Hồng </t>
  </si>
  <si>
    <t>DTE2253403010423</t>
  </si>
  <si>
    <t>Thoan</t>
  </si>
  <si>
    <t>DTE2253403010122</t>
  </si>
  <si>
    <t>Trần Thị Huyền</t>
  </si>
  <si>
    <t>DTE2253403010333</t>
  </si>
  <si>
    <t>DTE2253403010128</t>
  </si>
  <si>
    <t>DTE2253403010133</t>
  </si>
  <si>
    <t>Lê Trần Quỳnh</t>
  </si>
  <si>
    <t>DTE2253403010405</t>
  </si>
  <si>
    <t>Phùng Mỹ</t>
  </si>
  <si>
    <t>DTE2253403010140</t>
  </si>
  <si>
    <t>DTE2253403010264</t>
  </si>
  <si>
    <t>DTE2253403010160</t>
  </si>
  <si>
    <t>Chu Thị Thùy</t>
  </si>
  <si>
    <t>DTE2253403010052</t>
  </si>
  <si>
    <t>Lượng</t>
  </si>
  <si>
    <t>DTE2253403010248</t>
  </si>
  <si>
    <t>Đinh Tuyết</t>
  </si>
  <si>
    <t>Nhị</t>
  </si>
  <si>
    <t>DTE2253403010429</t>
  </si>
  <si>
    <t>DTE2253403010192</t>
  </si>
  <si>
    <t>DTE2253403010221</t>
  </si>
  <si>
    <t>Triệu Thị Mai</t>
  </si>
  <si>
    <t>DTE2253403010406</t>
  </si>
  <si>
    <t>Ngọ Thị</t>
  </si>
  <si>
    <t>DTE2253403010157</t>
  </si>
  <si>
    <t>Ma Thị Bích</t>
  </si>
  <si>
    <t>DTE2253403010172</t>
  </si>
  <si>
    <t>DTE2253403010425</t>
  </si>
  <si>
    <t>DTE2253403010440</t>
  </si>
  <si>
    <t xml:space="preserve">Lê Thị Thanh </t>
  </si>
  <si>
    <t>DTE2253403010286</t>
  </si>
  <si>
    <t>Hứa Khánh</t>
  </si>
  <si>
    <t>DTE2253403010164</t>
  </si>
  <si>
    <t>DTE2253403010120</t>
  </si>
  <si>
    <t>DTE2253403010178</t>
  </si>
  <si>
    <t>DTE2253403010165</t>
  </si>
  <si>
    <t>Mông Văn</t>
  </si>
  <si>
    <t>DTE2253403010325</t>
  </si>
  <si>
    <t>DTE2253403010436</t>
  </si>
  <si>
    <t>DTE2253403010153</t>
  </si>
  <si>
    <t>Lê Phạm Phương</t>
  </si>
  <si>
    <t>DTE2253403010194</t>
  </si>
  <si>
    <t>Bế Thu</t>
  </si>
  <si>
    <t>DTE2253403010203</t>
  </si>
  <si>
    <t>Ma Thị Thúy</t>
  </si>
  <si>
    <t>DTE2253403010315</t>
  </si>
  <si>
    <t>Đào Trần Thanh</t>
  </si>
  <si>
    <t>DTE2253403010399</t>
  </si>
  <si>
    <t>Nguyễn Ngọc Quỳnh</t>
  </si>
  <si>
    <t>DTE2253403010410</t>
  </si>
  <si>
    <t xml:space="preserve">Trần Hương </t>
  </si>
  <si>
    <t>Quỳnh</t>
  </si>
  <si>
    <t>DTE2253403010185</t>
  </si>
  <si>
    <t>DTE2253403010421</t>
  </si>
  <si>
    <t>Hoàng Diệu</t>
  </si>
  <si>
    <t>DTE2253403010136</t>
  </si>
  <si>
    <t>Tạ Khánh</t>
  </si>
  <si>
    <t>DTE2253403010404</t>
  </si>
  <si>
    <t>Nguyễn Vũ Thùy</t>
  </si>
  <si>
    <t>DTE2253403010430</t>
  </si>
  <si>
    <t>Lưu Bảo</t>
  </si>
  <si>
    <t>DTE2253403010181</t>
  </si>
  <si>
    <t>Vũ Tùng</t>
  </si>
  <si>
    <t>DTE2253403010151</t>
  </si>
  <si>
    <t>DTE2253403010418</t>
  </si>
  <si>
    <t>DTE2253403010156</t>
  </si>
  <si>
    <t>DTE2253403010126</t>
  </si>
  <si>
    <t>DTE2253403010250</t>
  </si>
  <si>
    <t>DTE2253403010257</t>
  </si>
  <si>
    <t>DTE2253403010422</t>
  </si>
  <si>
    <t>DTE2253403010163</t>
  </si>
  <si>
    <t>Đỗ Vũ Hoàng</t>
  </si>
  <si>
    <t>DTE2253401010271</t>
  </si>
  <si>
    <t>VPQCT</t>
  </si>
  <si>
    <t>DTE2253403010312</t>
  </si>
  <si>
    <t>DTE2253403010127</t>
  </si>
  <si>
    <t>DTE2253403010138</t>
  </si>
  <si>
    <t>DTE2253403010139</t>
  </si>
  <si>
    <t>DTE2253403010235</t>
  </si>
  <si>
    <t>DTE2253403010154</t>
  </si>
  <si>
    <t>DTE2253403010284</t>
  </si>
  <si>
    <t>Lưu Hải</t>
  </si>
  <si>
    <t>K19-Kế toán 4</t>
  </si>
  <si>
    <t>DTE2253403010317</t>
  </si>
  <si>
    <t>Hoàng Công</t>
  </si>
  <si>
    <t>DTE2253403010259</t>
  </si>
  <si>
    <t>DTE2253403010401</t>
  </si>
  <si>
    <t>DTE2253403010233</t>
  </si>
  <si>
    <t>Lê Thị Hoài</t>
  </si>
  <si>
    <t>DTE2253403010246</t>
  </si>
  <si>
    <t>Trương Thị Tú</t>
  </si>
  <si>
    <t>DTE2253403010251</t>
  </si>
  <si>
    <t>Thân Thị Hồng</t>
  </si>
  <si>
    <t>DTE2253403010323</t>
  </si>
  <si>
    <t>Lục Thị</t>
  </si>
  <si>
    <t>DTE2253403010446</t>
  </si>
  <si>
    <t>DTE2253403010191</t>
  </si>
  <si>
    <t>Đinh Thị Mỹ</t>
  </si>
  <si>
    <t>DTE2253403010197</t>
  </si>
  <si>
    <t>Đinh Ngọc Minh</t>
  </si>
  <si>
    <t>DTE2253403010198</t>
  </si>
  <si>
    <t>Lý Hồng</t>
  </si>
  <si>
    <t>DTE2253403010209</t>
  </si>
  <si>
    <t>DTE2253403010441</t>
  </si>
  <si>
    <t xml:space="preserve">Đặng Chí </t>
  </si>
  <si>
    <t>DTE2253403010237</t>
  </si>
  <si>
    <t>Ngần</t>
  </si>
  <si>
    <t>DTE2253403010262</t>
  </si>
  <si>
    <t>Lý Ánh</t>
  </si>
  <si>
    <t>DTE2253403010268</t>
  </si>
  <si>
    <t>DTE2253403010276</t>
  </si>
  <si>
    <t>DTE2253403010271</t>
  </si>
  <si>
    <t>Hà Diệu</t>
  </si>
  <si>
    <t>DTE2253403010434</t>
  </si>
  <si>
    <t>DTE2253403010187</t>
  </si>
  <si>
    <t>DTE2253403010200</t>
  </si>
  <si>
    <t>Đỗ Phương</t>
  </si>
  <si>
    <t>DTE2253403010265</t>
  </si>
  <si>
    <t>Đỗ Thị Thuý</t>
  </si>
  <si>
    <t>DTE2253403010305</t>
  </si>
  <si>
    <t>Diệp Thị Quỳnh</t>
  </si>
  <si>
    <t>DTE2253403010166</t>
  </si>
  <si>
    <t>DTE2253403010195</t>
  </si>
  <si>
    <t>DTE2253403010211</t>
  </si>
  <si>
    <t>DTE2253403010219</t>
  </si>
  <si>
    <t>Lý Vân</t>
  </si>
  <si>
    <t>Khanh</t>
  </si>
  <si>
    <t>DTE2253403010225</t>
  </si>
  <si>
    <t>Phan Thùy</t>
  </si>
  <si>
    <t>DTE2253403010239</t>
  </si>
  <si>
    <t>Ngô Thị Bảo</t>
  </si>
  <si>
    <t>DTE2253403010269</t>
  </si>
  <si>
    <t>Chu Thuý</t>
  </si>
  <si>
    <t>DTE2253403010279</t>
  </si>
  <si>
    <t>DTE2253403010272</t>
  </si>
  <si>
    <t>Bùi Thị Ngọc</t>
  </si>
  <si>
    <t>DTE2253403010433</t>
  </si>
  <si>
    <t>DTE2253403010289</t>
  </si>
  <si>
    <t>DTE2253403010313</t>
  </si>
  <si>
    <t>Lê Thị Huyền</t>
  </si>
  <si>
    <t>DTE2253403010307</t>
  </si>
  <si>
    <t>Lương Thị Huyền</t>
  </si>
  <si>
    <t>DTE2253403010168</t>
  </si>
  <si>
    <t>Dương Minh</t>
  </si>
  <si>
    <t>DTE2253403010174</t>
  </si>
  <si>
    <t xml:space="preserve">Nguyễn Quỳnh </t>
  </si>
  <si>
    <t>DTE2253403010326</t>
  </si>
  <si>
    <t>Phùng Vân</t>
  </si>
  <si>
    <t>DTE2253403010173</t>
  </si>
  <si>
    <t>DTE2253403010179</t>
  </si>
  <si>
    <t>DTE2253403010385</t>
  </si>
  <si>
    <t>DTE2253403010189</t>
  </si>
  <si>
    <t>Trương Thị Quỳnh</t>
  </si>
  <si>
    <t>DTE2253403010190</t>
  </si>
  <si>
    <t>Chu Thị Thu</t>
  </si>
  <si>
    <t>DTE2253403010201</t>
  </si>
  <si>
    <t>DTE2253403010202</t>
  </si>
  <si>
    <t>47</t>
  </si>
  <si>
    <t>DTE2253403010215</t>
  </si>
  <si>
    <t>Sầm Thị Thu</t>
  </si>
  <si>
    <t>48</t>
  </si>
  <si>
    <t>DTE2253403010223</t>
  </si>
  <si>
    <t>49</t>
  </si>
  <si>
    <t>DTE2253403010247</t>
  </si>
  <si>
    <t>50</t>
  </si>
  <si>
    <t>DTE2253403010267</t>
  </si>
  <si>
    <t>51</t>
  </si>
  <si>
    <t>DTE2253403010266</t>
  </si>
  <si>
    <t>Trịnh Thị Thúy</t>
  </si>
  <si>
    <t>52</t>
  </si>
  <si>
    <t>DTE2253403010280</t>
  </si>
  <si>
    <t>53</t>
  </si>
  <si>
    <t>DTE2253403010275</t>
  </si>
  <si>
    <t>54</t>
  </si>
  <si>
    <t>DTE2253403010283</t>
  </si>
  <si>
    <t>Dương Thị Kim</t>
  </si>
  <si>
    <t>55</t>
  </si>
  <si>
    <t>DTE2253403010290</t>
  </si>
  <si>
    <t>Bế Hoài</t>
  </si>
  <si>
    <t>56</t>
  </si>
  <si>
    <t>DTE2253403010292</t>
  </si>
  <si>
    <t>Phạm Thị Mai</t>
  </si>
  <si>
    <t>57</t>
  </si>
  <si>
    <t>DTE2253403010291</t>
  </si>
  <si>
    <t>Vương Ngọc</t>
  </si>
  <si>
    <t>58</t>
  </si>
  <si>
    <t>DTE2253403010297</t>
  </si>
  <si>
    <t>Dương Thị Hương</t>
  </si>
  <si>
    <t>59</t>
  </si>
  <si>
    <t>DTE2253403010299</t>
  </si>
  <si>
    <t>Vũ Thanh</t>
  </si>
  <si>
    <t>60</t>
  </si>
  <si>
    <t>DTE2253403010303</t>
  </si>
  <si>
    <t>Mai Thị Thu</t>
  </si>
  <si>
    <t>61</t>
  </si>
  <si>
    <t>DTE2253403010309</t>
  </si>
  <si>
    <t>62</t>
  </si>
  <si>
    <t>DTE2253403010316</t>
  </si>
  <si>
    <t>Dương Thị Cẩm</t>
  </si>
  <si>
    <t>63</t>
  </si>
  <si>
    <t>DTE2253403010324</t>
  </si>
  <si>
    <t>64</t>
  </si>
  <si>
    <t>DTE2253403010213</t>
  </si>
  <si>
    <t>65</t>
  </si>
  <si>
    <t>DTE2253403010206</t>
  </si>
  <si>
    <t>66</t>
  </si>
  <si>
    <t>DTE2253403010210</t>
  </si>
  <si>
    <t>Diêm Thị</t>
  </si>
  <si>
    <t>67</t>
  </si>
  <si>
    <t>DTE2253403010228</t>
  </si>
  <si>
    <t>Đặng Khánh</t>
  </si>
  <si>
    <t>68</t>
  </si>
  <si>
    <t>DTE2253403010240</t>
  </si>
  <si>
    <t>Đỗ Minh</t>
  </si>
  <si>
    <t>69</t>
  </si>
  <si>
    <t>DTE2253403010244</t>
  </si>
  <si>
    <t>70</t>
  </si>
  <si>
    <t>DTE2253403010252</t>
  </si>
  <si>
    <t>71</t>
  </si>
  <si>
    <t>DTE2253403010318</t>
  </si>
  <si>
    <t>72</t>
  </si>
  <si>
    <t>DTE2253403010320</t>
  </si>
  <si>
    <t>73</t>
  </si>
  <si>
    <t>DTE2253403010224</t>
  </si>
  <si>
    <t>K19- Kế toán 5</t>
  </si>
  <si>
    <t>DTE2253403010350</t>
  </si>
  <si>
    <t>Dương Thị Hoa</t>
  </si>
  <si>
    <t>DTE2253403010397</t>
  </si>
  <si>
    <t>DTE2253403010415</t>
  </si>
  <si>
    <t>Sầm Thị Vân</t>
  </si>
  <si>
    <t>DTE2253403010214</t>
  </si>
  <si>
    <t>DTE2253403010335</t>
  </si>
  <si>
    <t>Phạm Nguyễn Linh</t>
  </si>
  <si>
    <t>DTE2253403010150</t>
  </si>
  <si>
    <t>DTE2253403010382</t>
  </si>
  <si>
    <t>Mễ Thị Ngọc</t>
  </si>
  <si>
    <t>DTE2253403010234</t>
  </si>
  <si>
    <t>DTE2253403010355</t>
  </si>
  <si>
    <t>DTE2253403010261</t>
  </si>
  <si>
    <t>DTE2253403010193</t>
  </si>
  <si>
    <t>DTE2253403010236</t>
  </si>
  <si>
    <t>DTE2253403010293</t>
  </si>
  <si>
    <t>DTE2253403010231</t>
  </si>
  <si>
    <t>Chu Thị</t>
  </si>
  <si>
    <t>DTE2253403010358</t>
  </si>
  <si>
    <t>DTE2253403010253</t>
  </si>
  <si>
    <t>DTE2253403010364</t>
  </si>
  <si>
    <t>DTE2253403010287</t>
  </si>
  <si>
    <t>Đỗ Thị Anh</t>
  </si>
  <si>
    <t>DTE2253403010420</t>
  </si>
  <si>
    <t>Ma Thị Kim</t>
  </si>
  <si>
    <t>DTE2253403010196</t>
  </si>
  <si>
    <t>DTE2253403010341</t>
  </si>
  <si>
    <t>DTE2253403010340</t>
  </si>
  <si>
    <t>Hà Thị Thu</t>
  </si>
  <si>
    <t>DTE2253403010344</t>
  </si>
  <si>
    <t>DTE2253403010249</t>
  </si>
  <si>
    <t>Lương Hồng</t>
  </si>
  <si>
    <t>DTE2253403010367</t>
  </si>
  <si>
    <t>DTE2253403010370</t>
  </si>
  <si>
    <t>DTE2253403010411</t>
  </si>
  <si>
    <t>Nông Thùy</t>
  </si>
  <si>
    <t>DTE2253403010414</t>
  </si>
  <si>
    <t>DTE2253403010362</t>
  </si>
  <si>
    <t>DTE2253403010288</t>
  </si>
  <si>
    <t>Thức</t>
  </si>
  <si>
    <t>DTE2253403010378</t>
  </si>
  <si>
    <t>Đỗ Xuân</t>
  </si>
  <si>
    <t>Tuệ</t>
  </si>
  <si>
    <t>DTE2253403010339</t>
  </si>
  <si>
    <t>DTE2253403010218</t>
  </si>
  <si>
    <t>DTE2253403010353</t>
  </si>
  <si>
    <t>DTE2253403010232</t>
  </si>
  <si>
    <t>Nông Quỳnh</t>
  </si>
  <si>
    <t>DTE2253403010274</t>
  </si>
  <si>
    <t>DTE2253403010298</t>
  </si>
  <si>
    <t>DTE2253403010302</t>
  </si>
  <si>
    <t>Đỗ Quỳnh</t>
  </si>
  <si>
    <t>DTE2253403010366</t>
  </si>
  <si>
    <t>DTE2253403010372</t>
  </si>
  <si>
    <t>DTE2253403010199</t>
  </si>
  <si>
    <t>DTE2253403010428</t>
  </si>
  <si>
    <t>DTE2253403010226</t>
  </si>
  <si>
    <t>Phạm Bùi Diệu</t>
  </si>
  <si>
    <t>DTE2253403010351</t>
  </si>
  <si>
    <t>Mơ</t>
  </si>
  <si>
    <t>DTE2253403010361</t>
  </si>
  <si>
    <t>DTE2253403010255</t>
  </si>
  <si>
    <t>DTE2253403010369</t>
  </si>
  <si>
    <t>DTE2253403010270</t>
  </si>
  <si>
    <t>Trạc Thị</t>
  </si>
  <si>
    <t>DTE2253403010304</t>
  </si>
  <si>
    <t>Lý Thị Hoài</t>
  </si>
  <si>
    <t>DTE2253403010306</t>
  </si>
  <si>
    <t>Nguyễn Quỳnh</t>
  </si>
  <si>
    <t>DTE2253403010311</t>
  </si>
  <si>
    <t>Phạm Thị Kiều</t>
  </si>
  <si>
    <t>DTE2253403010360</t>
  </si>
  <si>
    <t>Hà Lê Uyên</t>
  </si>
  <si>
    <t>DTE2253403010258</t>
  </si>
  <si>
    <t>Nông Thị Thu</t>
  </si>
  <si>
    <t>DTE2253403010371</t>
  </si>
  <si>
    <t>DTE2253403010180</t>
  </si>
  <si>
    <t>Lèng Ngọc</t>
  </si>
  <si>
    <t>DTE2253403010332</t>
  </si>
  <si>
    <t>Ngô Kim</t>
  </si>
  <si>
    <t>DTE2253403010352</t>
  </si>
  <si>
    <t>Lê Huyền</t>
  </si>
  <si>
    <t>DTE2253403010002</t>
  </si>
  <si>
    <t>DTE2253403010374</t>
  </si>
  <si>
    <t>Trần Thị Quỳnh</t>
  </si>
  <si>
    <t>Trâm</t>
  </si>
  <si>
    <t>DTE2253403010377</t>
  </si>
  <si>
    <t>DTE2253403010342</t>
  </si>
  <si>
    <t>DTE2253403010356</t>
  </si>
  <si>
    <t>DTE2253403010295</t>
  </si>
  <si>
    <t>DTE2253403010243</t>
  </si>
  <si>
    <t>DTE2253403010322</t>
  </si>
  <si>
    <t>Đào Thị Hải</t>
  </si>
  <si>
    <t>DTE2253403010412</t>
  </si>
  <si>
    <t>Lục Khánh</t>
  </si>
  <si>
    <t>DTE2253403010169</t>
  </si>
  <si>
    <t>Phạm Lan</t>
  </si>
  <si>
    <t>DTE2253403010381</t>
  </si>
  <si>
    <t>Dương Tâm</t>
  </si>
  <si>
    <t>Đan</t>
  </si>
  <si>
    <t>DTE2253403010207</t>
  </si>
  <si>
    <t>DTE2253403010294</t>
  </si>
  <si>
    <t>DTE2253403010245</t>
  </si>
  <si>
    <t>Phạm Nguyễn Yến</t>
  </si>
  <si>
    <t>DTE2253403010314</t>
  </si>
  <si>
    <t>DTE2253403010183</t>
  </si>
  <si>
    <t>Nghỉ học</t>
  </si>
  <si>
    <t>K20-Kế toán 1</t>
  </si>
  <si>
    <t>DTE2353403010331</t>
  </si>
  <si>
    <t>Lương Phương</t>
  </si>
  <si>
    <t>DTE2353403010294</t>
  </si>
  <si>
    <t>Trần Huyền</t>
  </si>
  <si>
    <t>DTE2353403010304</t>
  </si>
  <si>
    <t>Đào Đức</t>
  </si>
  <si>
    <t>DTE2353403010049</t>
  </si>
  <si>
    <t>Đỗ Hương</t>
  </si>
  <si>
    <t>DTE2353403010268</t>
  </si>
  <si>
    <t>Hoàng Phương</t>
  </si>
  <si>
    <t>DTE2353403010012</t>
  </si>
  <si>
    <t>Hồ Hải</t>
  </si>
  <si>
    <t>DTE2353403010040</t>
  </si>
  <si>
    <t>DTE2353403010102</t>
  </si>
  <si>
    <t>DTE2353403010114</t>
  </si>
  <si>
    <t>DTE2353403010347</t>
  </si>
  <si>
    <t>DTE2353403010010</t>
  </si>
  <si>
    <t>DTE2353403010273</t>
  </si>
  <si>
    <t>DTE2353403010295</t>
  </si>
  <si>
    <t>DTE2353403010112</t>
  </si>
  <si>
    <t>Vàng Thị</t>
  </si>
  <si>
    <t>DTE2353403010168</t>
  </si>
  <si>
    <t>DTE2353403010181</t>
  </si>
  <si>
    <t>Nguyễn Thị Hoa</t>
  </si>
  <si>
    <t>DTE2353403010185</t>
  </si>
  <si>
    <t>DTE2353403010008</t>
  </si>
  <si>
    <t>DTE2353403010213</t>
  </si>
  <si>
    <t>DTE2353403010244</t>
  </si>
  <si>
    <t>Nguyễn Lệ</t>
  </si>
  <si>
    <t>DTE2353403010264</t>
  </si>
  <si>
    <t>Nhâm Thị</t>
  </si>
  <si>
    <t>DTE2353403010130</t>
  </si>
  <si>
    <t>Lý Ngọc</t>
  </si>
  <si>
    <t>DTE2353403010013</t>
  </si>
  <si>
    <t>Võ Thu</t>
  </si>
  <si>
    <t>DTE2353403010007</t>
  </si>
  <si>
    <t>DTE2353403010216</t>
  </si>
  <si>
    <t>DTE2353403010002</t>
  </si>
  <si>
    <t>DTE2353403010192</t>
  </si>
  <si>
    <t>DTE2353403010203</t>
  </si>
  <si>
    <t>Trịnh Phương</t>
  </si>
  <si>
    <t>DTE2353403010103</t>
  </si>
  <si>
    <t>DTE2353403010108</t>
  </si>
  <si>
    <t>Vi Thị Ngọc</t>
  </si>
  <si>
    <t>DTE2353403010121</t>
  </si>
  <si>
    <t>DTE2353403010199</t>
  </si>
  <si>
    <t>Dương Thị Quỳnh</t>
  </si>
  <si>
    <t>DTE2353403010211</t>
  </si>
  <si>
    <t>Lê Thị Kim</t>
  </si>
  <si>
    <t>DTE2353403010027</t>
  </si>
  <si>
    <t>Đặng Mỹ</t>
  </si>
  <si>
    <t>DTE2353403010138</t>
  </si>
  <si>
    <t>DTE2353403010124</t>
  </si>
  <si>
    <t>DTE2353403010014</t>
  </si>
  <si>
    <t>DTE2353403010029</t>
  </si>
  <si>
    <t>Đinh Thị Hiền</t>
  </si>
  <si>
    <t>DTE2353403010052</t>
  </si>
  <si>
    <t>DTE2353403010095</t>
  </si>
  <si>
    <t>DTE2353403010101</t>
  </si>
  <si>
    <t>Ma Thị Khánh</t>
  </si>
  <si>
    <t>DTE2353403010116</t>
  </si>
  <si>
    <t>DTE2353403010125</t>
  </si>
  <si>
    <t>Lâm Thiên</t>
  </si>
  <si>
    <t>DTE2353403010149</t>
  </si>
  <si>
    <t>Phạm Thị Bích</t>
  </si>
  <si>
    <t>DTE2353403010006</t>
  </si>
  <si>
    <t>DTE2353403010159</t>
  </si>
  <si>
    <t>DTE2353403010231</t>
  </si>
  <si>
    <t>DTE2353403010265</t>
  </si>
  <si>
    <t>Đinh Phương</t>
  </si>
  <si>
    <t>DTE2353403010266</t>
  </si>
  <si>
    <t>DTE2353403010299</t>
  </si>
  <si>
    <t>Bùi Huyền</t>
  </si>
  <si>
    <t>DTE2353403010004</t>
  </si>
  <si>
    <t>Đồng Thị Thùy</t>
  </si>
  <si>
    <t>DTE2353403010285</t>
  </si>
  <si>
    <t>DTE2353403010224</t>
  </si>
  <si>
    <t>Nhài</t>
  </si>
  <si>
    <t>DTE2353403010118</t>
  </si>
  <si>
    <t>Ngô Vũ</t>
  </si>
  <si>
    <t>DTE2353403010267</t>
  </si>
  <si>
    <t>DTE2353403010071</t>
  </si>
  <si>
    <t>DTE2353403010001</t>
  </si>
  <si>
    <t>Ngô Thị Vân</t>
  </si>
  <si>
    <t>DTE2353403010120</t>
  </si>
  <si>
    <t>DTE2353403010003</t>
  </si>
  <si>
    <t xml:space="preserve">Ngô Thị Lan </t>
  </si>
  <si>
    <t>DTE2353403010179</t>
  </si>
  <si>
    <t>DTE2353403010227</t>
  </si>
  <si>
    <t>Dương Thị Yến</t>
  </si>
  <si>
    <t>DTE2353403010281</t>
  </si>
  <si>
    <t>DTE2353403010307</t>
  </si>
  <si>
    <t>K20- Kế toán 2</t>
  </si>
  <si>
    <t>DTE2353403010060</t>
  </si>
  <si>
    <t>DTE2353403010151</t>
  </si>
  <si>
    <t>Đỗ Thị Dương</t>
  </si>
  <si>
    <t>DTE2353403010100</t>
  </si>
  <si>
    <t>DTE2353403010251</t>
  </si>
  <si>
    <t>Mạc Thị Diễm</t>
  </si>
  <si>
    <t>DTE2353403010072</t>
  </si>
  <si>
    <t>Hà Hoàng</t>
  </si>
  <si>
    <t>DTE2353403010182</t>
  </si>
  <si>
    <t>Ngô Khánh</t>
  </si>
  <si>
    <t>DTE2353403010035</t>
  </si>
  <si>
    <t>DTE2353403010270</t>
  </si>
  <si>
    <t>DTE2353403010047</t>
  </si>
  <si>
    <t>DTE2353403010042</t>
  </si>
  <si>
    <t>Lý Thị Kim</t>
  </si>
  <si>
    <t>Bên</t>
  </si>
  <si>
    <t>DTE2353403010086</t>
  </si>
  <si>
    <t>DTE2353403010140</t>
  </si>
  <si>
    <t>DTE2353403010186</t>
  </si>
  <si>
    <t>DTE2353403010066</t>
  </si>
  <si>
    <t>DTE2353403010226</t>
  </si>
  <si>
    <t>Kiều Thị Yến</t>
  </si>
  <si>
    <t>DTE2353403010201</t>
  </si>
  <si>
    <t>DTE2353403010232</t>
  </si>
  <si>
    <t>DTE2353403010236</t>
  </si>
  <si>
    <t>Tạ Thị Thùy</t>
  </si>
  <si>
    <t>DTE2353403010306</t>
  </si>
  <si>
    <t>DTE2353403010020</t>
  </si>
  <si>
    <t>DTE2353403010109</t>
  </si>
  <si>
    <t>DTE2353403010139</t>
  </si>
  <si>
    <t>DTE2353403010259</t>
  </si>
  <si>
    <t>DTE2353403010037</t>
  </si>
  <si>
    <t>Nguyễn Thị Trâm</t>
  </si>
  <si>
    <t>DTE2353403010089</t>
  </si>
  <si>
    <t>Bàng Thị Thu</t>
  </si>
  <si>
    <t>DTE2353403010091</t>
  </si>
  <si>
    <t>DTE2353403010105</t>
  </si>
  <si>
    <t>DTE2353403010214</t>
  </si>
  <si>
    <t>DTE2353403010009</t>
  </si>
  <si>
    <t>DTE2353403010240</t>
  </si>
  <si>
    <t>DTE2353403010065</t>
  </si>
  <si>
    <t>DTE2353403010058</t>
  </si>
  <si>
    <t>DTE2353403010174</t>
  </si>
  <si>
    <t>Lương Thị Khánh</t>
  </si>
  <si>
    <t>DTE2353403010177</t>
  </si>
  <si>
    <t>Nguyễn Hiền</t>
  </si>
  <si>
    <t>DTE2353403010178</t>
  </si>
  <si>
    <t>Lưu</t>
  </si>
  <si>
    <t>DTE2353403010253</t>
  </si>
  <si>
    <t>Âu Thị Mỹ</t>
  </si>
  <si>
    <t>DTE2353403010277</t>
  </si>
  <si>
    <t>DTE2353403010075</t>
  </si>
  <si>
    <t>DTE2353403010134</t>
  </si>
  <si>
    <t>DTE2353403010142</t>
  </si>
  <si>
    <t>DTE2353403010212</t>
  </si>
  <si>
    <t>Tống Thị Bảo</t>
  </si>
  <si>
    <t>DTE2353403010222</t>
  </si>
  <si>
    <t>DTE2353403010272</t>
  </si>
  <si>
    <t>Giá Thị</t>
  </si>
  <si>
    <t>DTE2353403010275</t>
  </si>
  <si>
    <t>DTE2353403010287</t>
  </si>
  <si>
    <t>Phạm Huyền</t>
  </si>
  <si>
    <t>DTE2353403010113</t>
  </si>
  <si>
    <t>DTE2353403010070</t>
  </si>
  <si>
    <t>Ngô Hoàng</t>
  </si>
  <si>
    <t>DTE2353403010083</t>
  </si>
  <si>
    <t>Lăng Minh</t>
  </si>
  <si>
    <t>DTE2353403010132</t>
  </si>
  <si>
    <t>Ngô Thanh</t>
  </si>
  <si>
    <t>DTE2353403010148</t>
  </si>
  <si>
    <t>Lanh</t>
  </si>
  <si>
    <t>DTE2353403010005</t>
  </si>
  <si>
    <t>Phạm Thị Thuỳ</t>
  </si>
  <si>
    <t>DTE2353403010207</t>
  </si>
  <si>
    <t>Hà Kim</t>
  </si>
  <si>
    <t>DTE2353403010292</t>
  </si>
  <si>
    <t>Nguyễn Thị Nguồn</t>
  </si>
  <si>
    <t>DTE2353403010241</t>
  </si>
  <si>
    <t>DTE2353403010260</t>
  </si>
  <si>
    <t>DTE2353403010128</t>
  </si>
  <si>
    <t>Cao Lưu Gia</t>
  </si>
  <si>
    <t>DTE2353403010255</t>
  </si>
  <si>
    <t>DTE2353403010257</t>
  </si>
  <si>
    <t>DTE2353403010303</t>
  </si>
  <si>
    <t>Triệu Minh</t>
  </si>
  <si>
    <t>DTE2353403010011</t>
  </si>
  <si>
    <t>Trịnh Thị Thanh</t>
  </si>
  <si>
    <t>DTE2353403010171</t>
  </si>
  <si>
    <t>K20- Kế toán 3</t>
  </si>
  <si>
    <t>DTE2353403010190</t>
  </si>
  <si>
    <t>DTE2353403010039</t>
  </si>
  <si>
    <t>Lê Đỗ Liên</t>
  </si>
  <si>
    <t>DTE2353403010024</t>
  </si>
  <si>
    <t>DTE2353403010038</t>
  </si>
  <si>
    <t>DTE2353403010082</t>
  </si>
  <si>
    <t>DTE2353403010245</t>
  </si>
  <si>
    <t>Phan Ngọc</t>
  </si>
  <si>
    <t>DTE2353403010248</t>
  </si>
  <si>
    <t>DTE2353403010278</t>
  </si>
  <si>
    <t>DTE2353403010034</t>
  </si>
  <si>
    <t>DTE2353403010321</t>
  </si>
  <si>
    <t>DTE2353403010067</t>
  </si>
  <si>
    <t>DTE2353403010063</t>
  </si>
  <si>
    <t>DTE2353403010080</t>
  </si>
  <si>
    <t>DTE2353403010133</t>
  </si>
  <si>
    <t>DTE2353403010145</t>
  </si>
  <si>
    <t>DTE2353403010144</t>
  </si>
  <si>
    <t>DTE2353403010156</t>
  </si>
  <si>
    <t>DTE2353403010200</t>
  </si>
  <si>
    <t>Nguyễn Thúy Kiều</t>
  </si>
  <si>
    <t>DTE2353403010225</t>
  </si>
  <si>
    <t>DTE2353403010261</t>
  </si>
  <si>
    <t xml:space="preserve">Lương Phương </t>
  </si>
  <si>
    <t>DTE2353403010269</t>
  </si>
  <si>
    <t xml:space="preserve">Phạm Thị </t>
  </si>
  <si>
    <t>DTE2353403010301</t>
  </si>
  <si>
    <t>DTE2353403010311</t>
  </si>
  <si>
    <t>DTE2353403010043</t>
  </si>
  <si>
    <t>DTE2353403010051</t>
  </si>
  <si>
    <t>DTE2353403010167</t>
  </si>
  <si>
    <t>Hoàng Dương Khánh</t>
  </si>
  <si>
    <t>DTE2353403010352</t>
  </si>
  <si>
    <t>DTE2353403010229</t>
  </si>
  <si>
    <t>DTE2353403010030</t>
  </si>
  <si>
    <t>DTE2353403010085</t>
  </si>
  <si>
    <t>DTE2353403010187</t>
  </si>
  <si>
    <t xml:space="preserve">Đoàn Thị </t>
  </si>
  <si>
    <t>DTE2353403010193</t>
  </si>
  <si>
    <t>Nguyễn Phương Thảo</t>
  </si>
  <si>
    <t>DTE2353403010215</t>
  </si>
  <si>
    <t xml:space="preserve">Hoàng Phương </t>
  </si>
  <si>
    <t>DTE2353403010221</t>
  </si>
  <si>
    <t>Từ Thị Minh</t>
  </si>
  <si>
    <t>DTE2353403010322</t>
  </si>
  <si>
    <t xml:space="preserve">Hoàng Minh </t>
  </si>
  <si>
    <t>DTE2353403010023</t>
  </si>
  <si>
    <t>Trịnh Lê Quỳnh</t>
  </si>
  <si>
    <t>DTE2353403010059</t>
  </si>
  <si>
    <t>DTE2353403010073</t>
  </si>
  <si>
    <t>Dương Thúy</t>
  </si>
  <si>
    <t>DTE2353403010087</t>
  </si>
  <si>
    <t>DTE2353403010330</t>
  </si>
  <si>
    <t>DTE2353403010234</t>
  </si>
  <si>
    <t>DTE2353403010280</t>
  </si>
  <si>
    <t>Nguyễn Thị Thủy</t>
  </si>
  <si>
    <t>DTE2353403010314</t>
  </si>
  <si>
    <t>DTE2353403010025</t>
  </si>
  <si>
    <t>DTE2353403010050</t>
  </si>
  <si>
    <t>Nguyễn Thị Lâm</t>
  </si>
  <si>
    <t>DTE2353403010062</t>
  </si>
  <si>
    <t>DTE2353403010074</t>
  </si>
  <si>
    <t>Hà Thúy</t>
  </si>
  <si>
    <t>DTE2353403010099</t>
  </si>
  <si>
    <t>DTE2353403010135</t>
  </si>
  <si>
    <t xml:space="preserve">Thân Thu </t>
  </si>
  <si>
    <t>DTE2353403010184</t>
  </si>
  <si>
    <t>Dương Thị Tuyết</t>
  </si>
  <si>
    <t>DTE2353403010323</t>
  </si>
  <si>
    <t>Nông Lục Thị</t>
  </si>
  <si>
    <t>DTE2353403010057</t>
  </si>
  <si>
    <t>Đoàn Thị Ngọc</t>
  </si>
  <si>
    <t>DTE2353403010056</t>
  </si>
  <si>
    <t>DTE2353403010143</t>
  </si>
  <si>
    <t>DTE2353403010153</t>
  </si>
  <si>
    <t xml:space="preserve">Dương Ngọc </t>
  </si>
  <si>
    <t>DTE2353403010315</t>
  </si>
  <si>
    <t>DTE2353403010028</t>
  </si>
  <si>
    <t>Vũ Nguyệt</t>
  </si>
  <si>
    <t>Không đi học</t>
  </si>
  <si>
    <t>DTE2353403010348</t>
  </si>
  <si>
    <t>DTE2353403010332</t>
  </si>
  <si>
    <t>Trần Lê Bảo</t>
  </si>
  <si>
    <t>DTE2353403010333</t>
  </si>
  <si>
    <t xml:space="preserve">Nguyễn Thành </t>
  </si>
  <si>
    <t>K20- Kế toán 4</t>
  </si>
  <si>
    <t>DTE2353403010068</t>
  </si>
  <si>
    <t>DTE2353403010165</t>
  </si>
  <si>
    <t>DTE2353403010325</t>
  </si>
  <si>
    <t>DTE2353403010208</t>
  </si>
  <si>
    <t>Đinh Thị Ánh</t>
  </si>
  <si>
    <t>DTE2353403010183</t>
  </si>
  <si>
    <t>DTE2353403010078</t>
  </si>
  <si>
    <t>DTE2353403010016</t>
  </si>
  <si>
    <t>DTE2353403010018</t>
  </si>
  <si>
    <t>Lê Thị Lan</t>
  </si>
  <si>
    <t>DTE2353403010019</t>
  </si>
  <si>
    <t>DTE2353403010041</t>
  </si>
  <si>
    <t>Ninh Bá Lý</t>
  </si>
  <si>
    <t>DTE2353403010046</t>
  </si>
  <si>
    <t>DTE2353403010119</t>
  </si>
  <si>
    <t>DTE2353403010147</t>
  </si>
  <si>
    <t>Lương Mai</t>
  </si>
  <si>
    <t>DTE2353403010339</t>
  </si>
  <si>
    <t>Quan Thị</t>
  </si>
  <si>
    <t>DTE2353403010220</t>
  </si>
  <si>
    <t>DTE2353403010219</t>
  </si>
  <si>
    <t>Trịnh Thị Minh</t>
  </si>
  <si>
    <t>DTE2353403010243</t>
  </si>
  <si>
    <t>Đoàn Tiểu</t>
  </si>
  <si>
    <t>DTE2353403010249</t>
  </si>
  <si>
    <t>DTE2353403010305</t>
  </si>
  <si>
    <t>Nguyễn Hà Anh</t>
  </si>
  <si>
    <t>DTE2353403010312</t>
  </si>
  <si>
    <t>Lê Thảo</t>
  </si>
  <si>
    <t>DTE2353403010048</t>
  </si>
  <si>
    <t>Nông Hoàng</t>
  </si>
  <si>
    <t>DTE2353403010136</t>
  </si>
  <si>
    <t>DTE2353403010127</t>
  </si>
  <si>
    <t>Hoàng Thị Lan</t>
  </si>
  <si>
    <t>DTE2353403010126</t>
  </si>
  <si>
    <t>DTE2353403010160</t>
  </si>
  <si>
    <t>DTE2353403010189</t>
  </si>
  <si>
    <t>Nguyễn La Thiện</t>
  </si>
  <si>
    <t>DTE2353403010258</t>
  </si>
  <si>
    <t>Lưu Phương</t>
  </si>
  <si>
    <t>DTE2353403010141</t>
  </si>
  <si>
    <t>DTE2353403010166</t>
  </si>
  <si>
    <t>Đỗ Nhật</t>
  </si>
  <si>
    <t>DTE2353403010237</t>
  </si>
  <si>
    <t>DTE2353403010169</t>
  </si>
  <si>
    <t>Lê Gia</t>
  </si>
  <si>
    <t>DTE2353403010252</t>
  </si>
  <si>
    <t>DTE2353403010263</t>
  </si>
  <si>
    <t>Hà Thị Phương</t>
  </si>
  <si>
    <t>DTE2353403010079</t>
  </si>
  <si>
    <t>DTE2353403010154</t>
  </si>
  <si>
    <t>DTE2353403010198</t>
  </si>
  <si>
    <t>Chiêu Thúy</t>
  </si>
  <si>
    <t>Ngà</t>
  </si>
  <si>
    <t>DTE2353403010045</t>
  </si>
  <si>
    <t>DTE2353403010092</t>
  </si>
  <si>
    <t>DTE2353403010122</t>
  </si>
  <si>
    <t>DTE2353403010146</t>
  </si>
  <si>
    <t>DTE2353403010209</t>
  </si>
  <si>
    <t>Tăng Khánh</t>
  </si>
  <si>
    <t>DTE2353403010247</t>
  </si>
  <si>
    <t>Dương Tuyết</t>
  </si>
  <si>
    <t>DTE2353403010256</t>
  </si>
  <si>
    <t>Đoàn Thị Thu</t>
  </si>
  <si>
    <t>DTE2353403010288</t>
  </si>
  <si>
    <t>Đỗ Nguyễn Phương</t>
  </si>
  <si>
    <t>DTE2353403010175</t>
  </si>
  <si>
    <t>DTE2353403010164</t>
  </si>
  <si>
    <t>Mai Khánh</t>
  </si>
  <si>
    <t>DTE2353403010191</t>
  </si>
  <si>
    <t>DTE2353403010242</t>
  </si>
  <si>
    <t>Ngô Thị Tú</t>
  </si>
  <si>
    <t>DTE2353403010271</t>
  </si>
  <si>
    <t>DTE2353403010064</t>
  </si>
  <si>
    <t>Hà Thị Ngọc</t>
  </si>
  <si>
    <t>DTE2353403010286</t>
  </si>
  <si>
    <t>Nguyễn Thủy</t>
  </si>
  <si>
    <t>DTE2353403010084</t>
  </si>
  <si>
    <t>DTE2353403010283</t>
  </si>
  <si>
    <t>DTE2353403010017</t>
  </si>
  <si>
    <t>DTE2353403010096</t>
  </si>
  <si>
    <t>Trần Mông</t>
  </si>
  <si>
    <t>DTE2353403010104</t>
  </si>
  <si>
    <t>DTE2353403010324</t>
  </si>
  <si>
    <t>Quan Thị Bích</t>
  </si>
  <si>
    <t>DTE2353403010158</t>
  </si>
  <si>
    <t>Hồ Phương</t>
  </si>
  <si>
    <t>DTE2353403010233</t>
  </si>
  <si>
    <t>Triệu Ngọc</t>
  </si>
  <si>
    <t>DTE2353403010329</t>
  </si>
  <si>
    <t>DTE2353403010036</t>
  </si>
  <si>
    <t>K20-Kế toán 5</t>
  </si>
  <si>
    <t>DTE2353403010300</t>
  </si>
  <si>
    <t>DTE2353403010053</t>
  </si>
  <si>
    <t>DTE2353403010123</t>
  </si>
  <si>
    <t>DTE2353403010206</t>
  </si>
  <si>
    <t>Đặng Thu</t>
  </si>
  <si>
    <t>DTE2353403010031</t>
  </si>
  <si>
    <t>DTE2353403010157</t>
  </si>
  <si>
    <t>DTE2353403010176</t>
  </si>
  <si>
    <t>Vũ Tường</t>
  </si>
  <si>
    <t>DTE2353403010195</t>
  </si>
  <si>
    <t>Lê Thị Trà</t>
  </si>
  <si>
    <t>DTE2353403010026</t>
  </si>
  <si>
    <t>DTE2353403010094</t>
  </si>
  <si>
    <t>DTE2353403010218</t>
  </si>
  <si>
    <t>DTE2353403010298</t>
  </si>
  <si>
    <t>DTE2353403010022</t>
  </si>
  <si>
    <t>Hoàng Tú</t>
  </si>
  <si>
    <t>DTE2353403010155</t>
  </si>
  <si>
    <t>Mai Hương</t>
  </si>
  <si>
    <t>DTE2353403010077</t>
  </si>
  <si>
    <t>DTE2353403010090</t>
  </si>
  <si>
    <t>DTE2353403010202</t>
  </si>
  <si>
    <t>DTE2353403010111</t>
  </si>
  <si>
    <t>DTE2353403010137</t>
  </si>
  <si>
    <t>DTE2353403010228</t>
  </si>
  <si>
    <t>Bùi Dung</t>
  </si>
  <si>
    <t>DTE2353403010262</t>
  </si>
  <si>
    <t>DTE2353403010044</t>
  </si>
  <si>
    <t>Lý Kim</t>
  </si>
  <si>
    <t>DTE2353403010054</t>
  </si>
  <si>
    <t>Lê Thị Thuỳ</t>
  </si>
  <si>
    <t>DTE2353403010150</t>
  </si>
  <si>
    <t>DTE2353403010161</t>
  </si>
  <si>
    <t>Hà Thị Hồng</t>
  </si>
  <si>
    <t>DTE2353403010274</t>
  </si>
  <si>
    <t>DTE2353403010115</t>
  </si>
  <si>
    <t>DTE2353403010088</t>
  </si>
  <si>
    <t>DTE2353403010205</t>
  </si>
  <si>
    <t>Nguyễn Thiên</t>
  </si>
  <si>
    <t>DTE2353403010021</t>
  </si>
  <si>
    <t>DTE2353403010162</t>
  </si>
  <si>
    <t>DTE2353403010217</t>
  </si>
  <si>
    <t>DTE2353403010279</t>
  </si>
  <si>
    <t>DTE2353403010110</t>
  </si>
  <si>
    <t>DTE2353403010173</t>
  </si>
  <si>
    <t>DTE2353403010230</t>
  </si>
  <si>
    <t>DTE2353403010284</t>
  </si>
  <si>
    <t>DTE2353403010033</t>
  </si>
  <si>
    <t>DTE2353403010106</t>
  </si>
  <si>
    <t>Đặng Thị Khánh</t>
  </si>
  <si>
    <t>DTE2353403010163</t>
  </si>
  <si>
    <t>DTE2353403010204</t>
  </si>
  <si>
    <t>DTE2353403010210</t>
  </si>
  <si>
    <t>DTE2353403010239</t>
  </si>
  <si>
    <t>DTE2353403010107</t>
  </si>
  <si>
    <t>Lâm Thị Bích</t>
  </si>
  <si>
    <t>DTE2353403010032</t>
  </si>
  <si>
    <t>DTE2353403010076</t>
  </si>
  <si>
    <t>DTE2353403010180</t>
  </si>
  <si>
    <t>DTE2353403010188</t>
  </si>
  <si>
    <t>DTE2353403010235</t>
  </si>
  <si>
    <t>DTE2353403010246</t>
  </si>
  <si>
    <t>DTE2353403010081</t>
  </si>
  <si>
    <t>DTE2353403010197</t>
  </si>
  <si>
    <t>DTE2353403010282</t>
  </si>
  <si>
    <t>Nông Thị Hương</t>
  </si>
  <si>
    <t>DTE2353403010097</t>
  </si>
  <si>
    <t>Dương Trung</t>
  </si>
  <si>
    <t>DTE2353403010254</t>
  </si>
  <si>
    <t>Phùng Thị Minh</t>
  </si>
  <si>
    <t>DTE2353403010069</t>
  </si>
  <si>
    <t>DTE2353403010015</t>
  </si>
  <si>
    <t>DTE2353403010098</t>
  </si>
  <si>
    <t>DTE2353403010131</t>
  </si>
  <si>
    <t>DTE2353403010194</t>
  </si>
  <si>
    <t>Ngô Thị Trà</t>
  </si>
  <si>
    <t>DTE2353403010223</t>
  </si>
  <si>
    <t>DTE2353403010250</t>
  </si>
  <si>
    <t>DTE2353403010276</t>
  </si>
  <si>
    <t>K20-Kế Toán 6</t>
  </si>
  <si>
    <t>DTE2353403010358</t>
  </si>
  <si>
    <t>DTE2353403010355</t>
  </si>
  <si>
    <t>DTE2353403010319</t>
  </si>
  <si>
    <t>DTE2353403010356</t>
  </si>
  <si>
    <t>DTE2353403010377</t>
  </si>
  <si>
    <t>La Hồng</t>
  </si>
  <si>
    <t>DTE2353403010360</t>
  </si>
  <si>
    <t>Nguyễn Lưu Bích</t>
  </si>
  <si>
    <t>DTE2353403010289</t>
  </si>
  <si>
    <t>Nguyễn Huyền</t>
  </si>
  <si>
    <t>DTE2353403010373</t>
  </si>
  <si>
    <t>Lê Nguyễn Ngọc</t>
  </si>
  <si>
    <t>DTE2353403010320</t>
  </si>
  <si>
    <t>DTE2353403010369</t>
  </si>
  <si>
    <t>Phạm Quang</t>
  </si>
  <si>
    <t>DTE2353403010380</t>
  </si>
  <si>
    <t>DTE2353403010338</t>
  </si>
  <si>
    <t>DTE2353403010309</t>
  </si>
  <si>
    <t>DTE2353403010313</t>
  </si>
  <si>
    <t>Mai Thị Yến</t>
  </si>
  <si>
    <t>DTE2353403010318</t>
  </si>
  <si>
    <t>DTE2353403010334</t>
  </si>
  <si>
    <t>DTE2353403010376</t>
  </si>
  <si>
    <t>Nguyễn Trần</t>
  </si>
  <si>
    <t>DTE2353403010340</t>
  </si>
  <si>
    <t>Nguyễn Thị Cẩm</t>
  </si>
  <si>
    <t>DTE2353403010302</t>
  </si>
  <si>
    <t>Trương Thục</t>
  </si>
  <si>
    <t>DTE2353403010363</t>
  </si>
  <si>
    <t>Hoàng Thị Vân</t>
  </si>
  <si>
    <t>DTE2353403010337</t>
  </si>
  <si>
    <t>Phạm Đào Khánh</t>
  </si>
  <si>
    <t>DTE2353403010379</t>
  </si>
  <si>
    <t>DTE2353403010351</t>
  </si>
  <si>
    <t>Đặng Cẩm</t>
  </si>
  <si>
    <t>DTE2353403010297</t>
  </si>
  <si>
    <t>Đào Thị Huyền</t>
  </si>
  <si>
    <t>DTE2353403010317</t>
  </si>
  <si>
    <t>Khổng Thị Ngọc</t>
  </si>
  <si>
    <t>DTE2353403010378</t>
  </si>
  <si>
    <t>DTE2353403010374</t>
  </si>
  <si>
    <t>Nguyễn Đỗ Gia</t>
  </si>
  <si>
    <t>DTE2353403010343</t>
  </si>
  <si>
    <t>DTE2353403010349</t>
  </si>
  <si>
    <t>DTE2353403010361</t>
  </si>
  <si>
    <t>Triệu Thùy</t>
  </si>
  <si>
    <t>DTE2353403010342</t>
  </si>
  <si>
    <t>Ma Thị</t>
  </si>
  <si>
    <t>Nhân</t>
  </si>
  <si>
    <t>DTE2353403010344</t>
  </si>
  <si>
    <t>DTE2353403010372</t>
  </si>
  <si>
    <t>Mễ Thị</t>
  </si>
  <si>
    <t>DTE2353403010357</t>
  </si>
  <si>
    <t>Đàm Thị Lập</t>
  </si>
  <si>
    <t>DTE2353403010336</t>
  </si>
  <si>
    <t>Sầm Thu</t>
  </si>
  <si>
    <t>DTE2353403010364</t>
  </si>
  <si>
    <t>Liêm</t>
  </si>
  <si>
    <t>DTE2353403010341</t>
  </si>
  <si>
    <t>DTE2353403010326</t>
  </si>
  <si>
    <t>Đinh Hải</t>
  </si>
  <si>
    <t>DTE2353403010359</t>
  </si>
  <si>
    <t>Nông Lương Hồng</t>
  </si>
  <si>
    <t>DTE2353403010290</t>
  </si>
  <si>
    <t>DTE2353403010293</t>
  </si>
  <si>
    <t>DTE2353403010308</t>
  </si>
  <si>
    <t>Mạc Thị Hoài</t>
  </si>
  <si>
    <t>DTE2353403010316</t>
  </si>
  <si>
    <t>Mã Thị</t>
  </si>
  <si>
    <t>DTE2353403010368</t>
  </si>
  <si>
    <t>Nguyễn Ngọc Đan</t>
  </si>
  <si>
    <t>DTE2353403010335</t>
  </si>
  <si>
    <t>DTE2353403010310</t>
  </si>
  <si>
    <t>Hoàng Thảo</t>
  </si>
  <si>
    <t>DTE2353403010381</t>
  </si>
  <si>
    <t>DTE2353403010354</t>
  </si>
  <si>
    <t>Quế</t>
  </si>
  <si>
    <t>DTE2353403010296</t>
  </si>
  <si>
    <t>DTE2353403010350</t>
  </si>
  <si>
    <t>Kim Ngọc</t>
  </si>
  <si>
    <t>DTE2353403010362</t>
  </si>
  <si>
    <t>Lương Thùy</t>
  </si>
  <si>
    <t>DTE2353403010375</t>
  </si>
  <si>
    <t>DTE2353403010353</t>
  </si>
  <si>
    <t>DTE2353403010328</t>
  </si>
  <si>
    <t>Lê Kiều</t>
  </si>
  <si>
    <t>DTE2353403010152</t>
  </si>
  <si>
    <t>DTE2353403010370</t>
  </si>
  <si>
    <t>DTE2353403010346</t>
  </si>
  <si>
    <t>Nguyễn Lương Hà</t>
  </si>
  <si>
    <t>DTE2353401200010</t>
  </si>
  <si>
    <t>Nghỉ học không lý do</t>
  </si>
  <si>
    <t>chuyển từ khoa khác về</t>
  </si>
  <si>
    <t>vào học từ kỳ 1 2024-2025</t>
  </si>
  <si>
    <t>BẢNG TỔNG HỢP KẾT QUẢ RÈN LUYỆN SINH VIÊN</t>
  </si>
  <si>
    <t>KHOÁ 18</t>
  </si>
  <si>
    <t>K18 KTĐT A</t>
  </si>
  <si>
    <t>DTE2153101040050</t>
  </si>
  <si>
    <t>Đinh Bằng</t>
  </si>
  <si>
    <t>DTE2153101040044</t>
  </si>
  <si>
    <t>Phạm Trường</t>
  </si>
  <si>
    <t>DTE2153101040086</t>
  </si>
  <si>
    <t>DTE2153101040030</t>
  </si>
  <si>
    <t>DTE2153101040022</t>
  </si>
  <si>
    <t>DTE2153101040054</t>
  </si>
  <si>
    <t>Phạm Thị Tuyết</t>
  </si>
  <si>
    <t>DTE2153101040063</t>
  </si>
  <si>
    <t>Vũ Dương Việt</t>
  </si>
  <si>
    <t>DTE2153101040031</t>
  </si>
  <si>
    <t>Trương Xuân</t>
  </si>
  <si>
    <t>DTE2153101040023</t>
  </si>
  <si>
    <t>Đồng Thị Thanh</t>
  </si>
  <si>
    <t>DTE2153101040083</t>
  </si>
  <si>
    <t>Maiteng</t>
  </si>
  <si>
    <t>Chuelee</t>
  </si>
  <si>
    <t>DTE2153101040039</t>
  </si>
  <si>
    <t>Mẫn Thành</t>
  </si>
  <si>
    <t>DTE2153101040040</t>
  </si>
  <si>
    <t>Đinh Bùi Tuấn</t>
  </si>
  <si>
    <t>DTE2153101040012</t>
  </si>
  <si>
    <t>Chu Tiến</t>
  </si>
  <si>
    <t>DTE2153101040081</t>
  </si>
  <si>
    <t>DTE2153101040046</t>
  </si>
  <si>
    <t>DTE2153101040001</t>
  </si>
  <si>
    <t>DTE2153101040058</t>
  </si>
  <si>
    <t>DTE2153101040037</t>
  </si>
  <si>
    <t>Giao</t>
  </si>
  <si>
    <t>DTE2153101050028</t>
  </si>
  <si>
    <t>DTE2153101040047</t>
  </si>
  <si>
    <t>DTE2153402010100</t>
  </si>
  <si>
    <t>Ngô Trung</t>
  </si>
  <si>
    <t>DTE2153101040010</t>
  </si>
  <si>
    <t>DTE2153101040072</t>
  </si>
  <si>
    <t>Phương Minh</t>
  </si>
  <si>
    <t>DTE2153401010373</t>
  </si>
  <si>
    <t>Trương Việt</t>
  </si>
  <si>
    <t>DTE2153101040016</t>
  </si>
  <si>
    <t>Huân</t>
  </si>
  <si>
    <t>DTE2153401010097</t>
  </si>
  <si>
    <t>DTE2153101040017</t>
  </si>
  <si>
    <t>Nguyễn Đình</t>
  </si>
  <si>
    <t>DTE2153101040008</t>
  </si>
  <si>
    <t>DTE2153101040051</t>
  </si>
  <si>
    <t>Bùi Xuân</t>
  </si>
  <si>
    <t>DTE2153101040020</t>
  </si>
  <si>
    <t>Trần Nam</t>
  </si>
  <si>
    <t>DTE2153401010078</t>
  </si>
  <si>
    <t>Lành</t>
  </si>
  <si>
    <t>DTE2153101040035</t>
  </si>
  <si>
    <t>Bùi Yến</t>
  </si>
  <si>
    <t>DTE2153101040013</t>
  </si>
  <si>
    <t>DTE2153101040041</t>
  </si>
  <si>
    <t>DTE2153101040048</t>
  </si>
  <si>
    <t>Đinh Hữu</t>
  </si>
  <si>
    <t>DTE2153101040076</t>
  </si>
  <si>
    <t>Đoàn Lưu</t>
  </si>
  <si>
    <t>DTE2153101040014</t>
  </si>
  <si>
    <t>DTE2153101040075</t>
  </si>
  <si>
    <t>Tạ Thanh</t>
  </si>
  <si>
    <t>DTE2153101040036</t>
  </si>
  <si>
    <t>DTE2153101040002</t>
  </si>
  <si>
    <t>Bùi Hoàng</t>
  </si>
  <si>
    <t>DTE2153101040015</t>
  </si>
  <si>
    <t>DTE2153101040065</t>
  </si>
  <si>
    <t>DTE2153101040087</t>
  </si>
  <si>
    <t>DTE2153101040061</t>
  </si>
  <si>
    <t>Diệp Văn</t>
  </si>
  <si>
    <t>DTE2153101040042</t>
  </si>
  <si>
    <t>Trần Gia</t>
  </si>
  <si>
    <t>DTE2153101040006</t>
  </si>
  <si>
    <t>Nguyễn Ngọc Phương</t>
  </si>
  <si>
    <t>DTE2153101050015</t>
  </si>
  <si>
    <t>DTE2153101040073</t>
  </si>
  <si>
    <t>DTE2153401010035</t>
  </si>
  <si>
    <t>DTE2153101040068</t>
  </si>
  <si>
    <t>Dương Lệ</t>
  </si>
  <si>
    <t>DTE2153101040078</t>
  </si>
  <si>
    <t>Mai Như</t>
  </si>
  <si>
    <t>DTE2153101040029</t>
  </si>
  <si>
    <t>DTE2153101040053</t>
  </si>
  <si>
    <t>Phùng Anh</t>
  </si>
  <si>
    <t>DTE2153101040057</t>
  </si>
  <si>
    <t>DTE2153101040034</t>
  </si>
  <si>
    <t>Lý Thanh Thanh</t>
  </si>
  <si>
    <t>DTE2153401150116</t>
  </si>
  <si>
    <t>Đoàn Đức</t>
  </si>
  <si>
    <t>K18 KTĐT B</t>
  </si>
  <si>
    <t>DTE2153101010004</t>
  </si>
  <si>
    <t>DTE2153101010008</t>
  </si>
  <si>
    <t>Hầu Thị Bích</t>
  </si>
  <si>
    <t>DTE2153101010017</t>
  </si>
  <si>
    <t>DTE2153101010033</t>
  </si>
  <si>
    <t>Mẫn Thị</t>
  </si>
  <si>
    <t>DTE2153101010025</t>
  </si>
  <si>
    <t>Đoàn Tuấn</t>
  </si>
  <si>
    <t>DTE2153101010037</t>
  </si>
  <si>
    <t>DTE2153101010009</t>
  </si>
  <si>
    <t>DTE2153101010038</t>
  </si>
  <si>
    <t>Phùng Thu</t>
  </si>
  <si>
    <t>DTE2153101010046</t>
  </si>
  <si>
    <t>Bùi Huy</t>
  </si>
  <si>
    <t>DTE2153101010040</t>
  </si>
  <si>
    <t>DTE2153101010053</t>
  </si>
  <si>
    <t>DTE2153101010041</t>
  </si>
  <si>
    <t>Lưu Thị Thu</t>
  </si>
  <si>
    <t>DTE2153101010034</t>
  </si>
  <si>
    <t>DTE2153101010032</t>
  </si>
  <si>
    <t>DTE2153101010042</t>
  </si>
  <si>
    <t>DTE2153101010014</t>
  </si>
  <si>
    <t>DTE2153101010035</t>
  </si>
  <si>
    <t>DTE2153101010012</t>
  </si>
  <si>
    <t>DTE2153101010029</t>
  </si>
  <si>
    <t>DTE2153101010062</t>
  </si>
  <si>
    <t>DTE2153101010001</t>
  </si>
  <si>
    <t>Đặng Thị Hương</t>
  </si>
  <si>
    <t>DTE2153101010048</t>
  </si>
  <si>
    <t>DTE2153101010043</t>
  </si>
  <si>
    <t>Đặng Hoàng Quang</t>
  </si>
  <si>
    <t>DTE2153101010049</t>
  </si>
  <si>
    <t>DTE2153101010054</t>
  </si>
  <si>
    <t>DTE2153101010026</t>
  </si>
  <si>
    <t>DTE2153101010030</t>
  </si>
  <si>
    <t>DTE2153101010022</t>
  </si>
  <si>
    <t>Hoàng Đức</t>
  </si>
  <si>
    <t>DTE2153101040080</t>
  </si>
  <si>
    <t>Trần Diễm</t>
  </si>
  <si>
    <t>DTE2153101040025</t>
  </si>
  <si>
    <t>Phạm Văn</t>
  </si>
  <si>
    <t>DTE2153101010036</t>
  </si>
  <si>
    <t>Trần Hồng</t>
  </si>
  <si>
    <t>DTE2153101040004</t>
  </si>
  <si>
    <t>DTE2153101040069</t>
  </si>
  <si>
    <t>Mè Văn</t>
  </si>
  <si>
    <t>DTE2153101040007</t>
  </si>
  <si>
    <t>DTE2153101040038</t>
  </si>
  <si>
    <t>Ma Phương</t>
  </si>
  <si>
    <t>DTE2153101010021</t>
  </si>
  <si>
    <t>DTE2153101010023</t>
  </si>
  <si>
    <t>DTE2153101040064</t>
  </si>
  <si>
    <t>DTE2153101010052</t>
  </si>
  <si>
    <t>DTE2153101010061</t>
  </si>
  <si>
    <t>DTE2153101010050</t>
  </si>
  <si>
    <t>DTE2153101040021</t>
  </si>
  <si>
    <t>Hà Vũ</t>
  </si>
  <si>
    <t>Toản</t>
  </si>
  <si>
    <t>DTE2153101010056</t>
  </si>
  <si>
    <t>Vũ Hồng</t>
  </si>
  <si>
    <t>DTE2153101010013</t>
  </si>
  <si>
    <t>Đinh Thị Huyền</t>
  </si>
  <si>
    <t>DTE2153101010063</t>
  </si>
  <si>
    <t>DTE2153101010047</t>
  </si>
  <si>
    <t>Hoàng Thị Huyền</t>
  </si>
  <si>
    <t>DTE2153101040082</t>
  </si>
  <si>
    <t>DTE2153101010016</t>
  </si>
  <si>
    <t>DTE2153101040003</t>
  </si>
  <si>
    <t>DTE2153101040077</t>
  </si>
  <si>
    <t>DTE2153101010031</t>
  </si>
  <si>
    <t>DTE2153101010019</t>
  </si>
  <si>
    <t>DTE2153101010011</t>
  </si>
  <si>
    <t>Tuyên</t>
  </si>
  <si>
    <t>DTE2153101010002</t>
  </si>
  <si>
    <t>Trương Thế</t>
  </si>
  <si>
    <t>DTE2153101010059</t>
  </si>
  <si>
    <t>Nguyễn Bá</t>
  </si>
  <si>
    <t>Vượng</t>
  </si>
  <si>
    <t>K18 KTPT</t>
  </si>
  <si>
    <t>DTE2153101050030</t>
  </si>
  <si>
    <t>Nguyễn Vũ Vi</t>
  </si>
  <si>
    <t>DTE2153101050032</t>
  </si>
  <si>
    <t>Bùi Văn</t>
  </si>
  <si>
    <t>DTE2153101050045</t>
  </si>
  <si>
    <t>Mai Ngọc</t>
  </si>
  <si>
    <t>DTE2153101050031</t>
  </si>
  <si>
    <t>DTE2153101050024</t>
  </si>
  <si>
    <t>DTE2153101050003</t>
  </si>
  <si>
    <t>Đinh Trần Thùy</t>
  </si>
  <si>
    <t>DTE2153101050038</t>
  </si>
  <si>
    <t>DTE2153101050036</t>
  </si>
  <si>
    <t>Bàn Thị Thúy</t>
  </si>
  <si>
    <t>DTE2153101050001</t>
  </si>
  <si>
    <t>Trần Thị Thuý</t>
  </si>
  <si>
    <t>DTE2153101050009</t>
  </si>
  <si>
    <t>DTE2153101050026</t>
  </si>
  <si>
    <t>DTE2153101050010</t>
  </si>
  <si>
    <t>DTE2153101050041</t>
  </si>
  <si>
    <t>Vi Khánh</t>
  </si>
  <si>
    <t>DTE2153101050006</t>
  </si>
  <si>
    <t>DTE2153101050013</t>
  </si>
  <si>
    <t>DTE2153101050004</t>
  </si>
  <si>
    <t>Đinh Thị Nhã</t>
  </si>
  <si>
    <t>Phấn</t>
  </si>
  <si>
    <t>DTE2153101050042</t>
  </si>
  <si>
    <t>DTE2153101050037</t>
  </si>
  <si>
    <t>Lường Văn</t>
  </si>
  <si>
    <t>DTE2153101050029</t>
  </si>
  <si>
    <t>Trần Minh</t>
  </si>
  <si>
    <t>DTE2153101050044</t>
  </si>
  <si>
    <t>DTE2153101050027</t>
  </si>
  <si>
    <t>DTE2153101050017</t>
  </si>
  <si>
    <t>Nguyễn Đức Cường</t>
  </si>
  <si>
    <t>DTE2153101050039</t>
  </si>
  <si>
    <t>Đinh Quang</t>
  </si>
  <si>
    <t>DTE2153101050014</t>
  </si>
  <si>
    <t>DTE2153101050020</t>
  </si>
  <si>
    <t>DTE2153101050016</t>
  </si>
  <si>
    <t>Trọng</t>
  </si>
  <si>
    <t>K18 KTĐT</t>
  </si>
  <si>
    <t>DTE2153101040071</t>
  </si>
  <si>
    <t>KHOÁ 19</t>
  </si>
  <si>
    <t>K19 KTĐT</t>
  </si>
  <si>
    <t>DTE2253101040041</t>
  </si>
  <si>
    <t>DTE2253101040022</t>
  </si>
  <si>
    <t>DTE2253101040014</t>
  </si>
  <si>
    <t>DTE2253101040007</t>
  </si>
  <si>
    <t>Nông Hải</t>
  </si>
  <si>
    <t>Băng</t>
  </si>
  <si>
    <t>DTE2253401010064</t>
  </si>
  <si>
    <t>Tạ Thị Minh</t>
  </si>
  <si>
    <t>Châu</t>
  </si>
  <si>
    <t>DTE2253101040023</t>
  </si>
  <si>
    <t>Nguyễn Hoài</t>
  </si>
  <si>
    <t>DTE2253101040015</t>
  </si>
  <si>
    <t>DTE2253101040025</t>
  </si>
  <si>
    <t>DTE2253101040016</t>
  </si>
  <si>
    <t>Thân Thị Thu</t>
  </si>
  <si>
    <t>Hiên</t>
  </si>
  <si>
    <t>DTE2253101040008</t>
  </si>
  <si>
    <t>DTE2253101040039</t>
  </si>
  <si>
    <t>DTE2253101040026</t>
  </si>
  <si>
    <t>Nguyễn An</t>
  </si>
  <si>
    <t>DTE2253101040027</t>
  </si>
  <si>
    <t>DTE2253101040028</t>
  </si>
  <si>
    <t>DTE2253101040003</t>
  </si>
  <si>
    <t>DTE2253101040029</t>
  </si>
  <si>
    <t>DTE2253101040048</t>
  </si>
  <si>
    <t>Đỗ Danh Thành</t>
  </si>
  <si>
    <t>DTE2253101040046</t>
  </si>
  <si>
    <t>Trần Hữu</t>
  </si>
  <si>
    <t>Lực</t>
  </si>
  <si>
    <t>DTE2253101040030</t>
  </si>
  <si>
    <t>DTE2253101040004</t>
  </si>
  <si>
    <t>DTE2253401010278</t>
  </si>
  <si>
    <t>DTE2253101040031</t>
  </si>
  <si>
    <t>Vũ Nguyên</t>
  </si>
  <si>
    <t>DTE2253101040032</t>
  </si>
  <si>
    <t>Hoàng Xuân</t>
  </si>
  <si>
    <t>DTE2253101040033</t>
  </si>
  <si>
    <t>Luân Văn</t>
  </si>
  <si>
    <t>Tấn</t>
  </si>
  <si>
    <t>Phạm Gia</t>
  </si>
  <si>
    <t>DTE2253101040034</t>
  </si>
  <si>
    <t>DTE2253101040035</t>
  </si>
  <si>
    <t>DTE2253101040001</t>
  </si>
  <si>
    <t>DTE2253101040020</t>
  </si>
  <si>
    <t>DTE2253101040006</t>
  </si>
  <si>
    <t>DTE2253101040044</t>
  </si>
  <si>
    <t>DTE2253101040010</t>
  </si>
  <si>
    <t>DTE2253101040011</t>
  </si>
  <si>
    <t>DTE2253101040036</t>
  </si>
  <si>
    <t>Tuân</t>
  </si>
  <si>
    <t>DTE2253101040040</t>
  </si>
  <si>
    <t>Mai Xuân</t>
  </si>
  <si>
    <t>DTE2253101040002</t>
  </si>
  <si>
    <t>DTE2253101040013</t>
  </si>
  <si>
    <t>DTE2253101040012</t>
  </si>
  <si>
    <t>DTE2253101040037</t>
  </si>
  <si>
    <t>Hứa Dương</t>
  </si>
  <si>
    <t>DTE2253101040021</t>
  </si>
  <si>
    <t>K19 KTPT</t>
  </si>
  <si>
    <t>DTE2253101050009</t>
  </si>
  <si>
    <t>Nguyễn Vũ Tùng</t>
  </si>
  <si>
    <t>DTE2153101050033</t>
  </si>
  <si>
    <t xml:space="preserve">Âu Vi </t>
  </si>
  <si>
    <t>DTE2253101050005</t>
  </si>
  <si>
    <t>Phó Văn</t>
  </si>
  <si>
    <t>DTE2153101050040</t>
  </si>
  <si>
    <t xml:space="preserve">Hoàng Thị Thu </t>
  </si>
  <si>
    <t>DTE2253101050006</t>
  </si>
  <si>
    <t>DTE2253101050010</t>
  </si>
  <si>
    <t>Tưởng Thị Phương</t>
  </si>
  <si>
    <t>DTE2253101050003</t>
  </si>
  <si>
    <t>Trần Thị Như</t>
  </si>
  <si>
    <t>DTE2253101050011</t>
  </si>
  <si>
    <t>Mạch Minh</t>
  </si>
  <si>
    <t>DTE2253101050004</t>
  </si>
  <si>
    <t>DTE2253101050014</t>
  </si>
  <si>
    <t>DTE2253101050008</t>
  </si>
  <si>
    <t>Lô Thị Hải</t>
  </si>
  <si>
    <t>DTE2253101050001</t>
  </si>
  <si>
    <t>K19 Kinh tế</t>
  </si>
  <si>
    <t>DTE2253101010026</t>
  </si>
  <si>
    <t>Vũ Thị Cẩm</t>
  </si>
  <si>
    <t>DTE2253101010005</t>
  </si>
  <si>
    <t>DTE2253101010059</t>
  </si>
  <si>
    <t>Hoàng Tuấn</t>
  </si>
  <si>
    <t>DTE2253101010027</t>
  </si>
  <si>
    <t>DTE2253101010060</t>
  </si>
  <si>
    <t>DTE2253101010058</t>
  </si>
  <si>
    <t>Đảng</t>
  </si>
  <si>
    <t>DTE2253101010046</t>
  </si>
  <si>
    <t>DTE2253101010015</t>
  </si>
  <si>
    <t>Đô</t>
  </si>
  <si>
    <t>DTE2253101010073</t>
  </si>
  <si>
    <t>DTE2253101010028</t>
  </si>
  <si>
    <t>Trần Thân</t>
  </si>
  <si>
    <t>Giáp</t>
  </si>
  <si>
    <t>DTE2253101010018</t>
  </si>
  <si>
    <t>Lý Thị Hồng</t>
  </si>
  <si>
    <t>DTE2253101010029</t>
  </si>
  <si>
    <t>DTE2253101010019</t>
  </si>
  <si>
    <t>DTE2253101010011</t>
  </si>
  <si>
    <t>DTE2253101010007</t>
  </si>
  <si>
    <t>Nguyễn Trung</t>
  </si>
  <si>
    <t>DTE2253101010048</t>
  </si>
  <si>
    <t>DTE2253101010077</t>
  </si>
  <si>
    <t>DTE2253101010008</t>
  </si>
  <si>
    <t>DTE2253101010061</t>
  </si>
  <si>
    <t>DTE2253101010049</t>
  </si>
  <si>
    <t>DTE2253101010068</t>
  </si>
  <si>
    <t>DTE2253101010031</t>
  </si>
  <si>
    <t>DTE2253101010076</t>
  </si>
  <si>
    <t>Xaysavath</t>
  </si>
  <si>
    <t>Latthida</t>
  </si>
  <si>
    <t>DTE2253101010012</t>
  </si>
  <si>
    <t>DTE2253101010032</t>
  </si>
  <si>
    <t>DTE2253101010034</t>
  </si>
  <si>
    <t>Lâm Đức</t>
  </si>
  <si>
    <t>DTE2253101010062</t>
  </si>
  <si>
    <t>DTE2253101010021</t>
  </si>
  <si>
    <t>Nguyễn Tuyết</t>
  </si>
  <si>
    <t>DTE2253101010035</t>
  </si>
  <si>
    <t>DTE2253101010036</t>
  </si>
  <si>
    <t>DTE2253101010013</t>
  </si>
  <si>
    <t>DTE2253101010050</t>
  </si>
  <si>
    <t>Ngô Thị Bích</t>
  </si>
  <si>
    <t>DTE2253101010051</t>
  </si>
  <si>
    <t>DTE2253101010037</t>
  </si>
  <si>
    <t>Hà Thị Cẩm</t>
  </si>
  <si>
    <t>DTE2253101010064</t>
  </si>
  <si>
    <t>Phú</t>
  </si>
  <si>
    <t>DTE2253101010065</t>
  </si>
  <si>
    <t>DTE2253101010052</t>
  </si>
  <si>
    <t>DTE2253101010022</t>
  </si>
  <si>
    <t>DTE2253101010053</t>
  </si>
  <si>
    <t>Quách Thị</t>
  </si>
  <si>
    <t>DTE2253101010003</t>
  </si>
  <si>
    <t>Đặng Ngọc</t>
  </si>
  <si>
    <t>DTE2253101010069</t>
  </si>
  <si>
    <t>Lâm Thị</t>
  </si>
  <si>
    <t>DTE2253101010038</t>
  </si>
  <si>
    <t>Lưu Tiến</t>
  </si>
  <si>
    <t>DTE2253101010004</t>
  </si>
  <si>
    <t>Phạm Như</t>
  </si>
  <si>
    <t>DTE2253101010039</t>
  </si>
  <si>
    <t>Trịnh Trúc</t>
  </si>
  <si>
    <t>DTE2253101010071</t>
  </si>
  <si>
    <t>DTE2253101010041</t>
  </si>
  <si>
    <t>Hà Thiện</t>
  </si>
  <si>
    <t>DTE2253101010054</t>
  </si>
  <si>
    <t>DTE2253101010042</t>
  </si>
  <si>
    <t>DTE2253101010075</t>
  </si>
  <si>
    <t>DTE2253401200018</t>
  </si>
  <si>
    <t>Hoàng Trung</t>
  </si>
  <si>
    <t>Tín</t>
  </si>
  <si>
    <t>DTE2253101010056</t>
  </si>
  <si>
    <t>Bùi Thị Minh</t>
  </si>
  <si>
    <t>DTE2253101010043</t>
  </si>
  <si>
    <t>Doanh Thị</t>
  </si>
  <si>
    <t>DTE2253101010066</t>
  </si>
  <si>
    <t>DTE2253101010055</t>
  </si>
  <si>
    <t>DTE2253101010044</t>
  </si>
  <si>
    <t>Nguyễn Phạm Huyền</t>
  </si>
  <si>
    <t>DTE2253101010057</t>
  </si>
  <si>
    <t>DTE2253101010024</t>
  </si>
  <si>
    <t>K20 KTĐT</t>
  </si>
  <si>
    <t xml:space="preserve">DTE2353101040002 </t>
  </si>
  <si>
    <t xml:space="preserve">Bùi Hoàng </t>
  </si>
  <si>
    <t>DTE2353101040045</t>
  </si>
  <si>
    <t xml:space="preserve">Đặng Nguyễn Thái </t>
  </si>
  <si>
    <t>DTE2353101040036</t>
  </si>
  <si>
    <t>DTE2353101040040</t>
  </si>
  <si>
    <t xml:space="preserve">Ngô Thị Bích </t>
  </si>
  <si>
    <t>DTE2353101040005</t>
  </si>
  <si>
    <t>Nông Trung</t>
  </si>
  <si>
    <t>DTE2353101040006</t>
  </si>
  <si>
    <t xml:space="preserve">Phan Hồng </t>
  </si>
  <si>
    <t>DTE2353101040008</t>
  </si>
  <si>
    <t xml:space="preserve">Bùi Quang </t>
  </si>
  <si>
    <t>DTE 2353101040038</t>
  </si>
  <si>
    <t xml:space="preserve">Hoàng Trung </t>
  </si>
  <si>
    <t>DTE2353101040009</t>
  </si>
  <si>
    <t xml:space="preserve">Nguyễn Văn </t>
  </si>
  <si>
    <t>DTE2353101040044</t>
  </si>
  <si>
    <t xml:space="preserve">Trần Thanh </t>
  </si>
  <si>
    <t>DTE2353101040010</t>
  </si>
  <si>
    <t>DTE2353101040011</t>
  </si>
  <si>
    <t>DTE2353101040012</t>
  </si>
  <si>
    <t xml:space="preserve">Lý Duy </t>
  </si>
  <si>
    <t xml:space="preserve">Hoàng </t>
  </si>
  <si>
    <t>DTE2353101040013</t>
  </si>
  <si>
    <t xml:space="preserve">Cao Thị Huyền </t>
  </si>
  <si>
    <t>DTE2353101040014</t>
  </si>
  <si>
    <t xml:space="preserve">Dương Mạnh </t>
  </si>
  <si>
    <t xml:space="preserve">Hùng </t>
  </si>
  <si>
    <t>DTE2353101040017</t>
  </si>
  <si>
    <t xml:space="preserve">Nguyễn Thị Ngọc </t>
  </si>
  <si>
    <t>DTE2353101040016</t>
  </si>
  <si>
    <t>DTE2353101040015</t>
  </si>
  <si>
    <t xml:space="preserve">Triệu Tiến </t>
  </si>
  <si>
    <t>DTE2353101040018</t>
  </si>
  <si>
    <t>DTE2353101040043</t>
  </si>
  <si>
    <t>DTE2353101040019</t>
  </si>
  <si>
    <t>DTE2353101040020</t>
  </si>
  <si>
    <t xml:space="preserve">Vũ Thuỳ </t>
  </si>
  <si>
    <t>DTE2353101040022</t>
  </si>
  <si>
    <t>Dương Thị Thuý</t>
  </si>
  <si>
    <t>DTE2353101040023</t>
  </si>
  <si>
    <t>DTE2353101040024</t>
  </si>
  <si>
    <t>DTE2353101040025</t>
  </si>
  <si>
    <t>DTE2353101040026</t>
  </si>
  <si>
    <t xml:space="preserve">Hầu ngọc </t>
  </si>
  <si>
    <t>DTE2353101040027</t>
  </si>
  <si>
    <t xml:space="preserve">Phát </t>
  </si>
  <si>
    <t xml:space="preserve"> </t>
  </si>
  <si>
    <t>DTE2353101040037</t>
  </si>
  <si>
    <t>Phan Văn</t>
  </si>
  <si>
    <t>DTE2353101040030</t>
  </si>
  <si>
    <t>Hồ Minh</t>
  </si>
  <si>
    <t>DTE2353101040032</t>
  </si>
  <si>
    <t xml:space="preserve">Hà Thanh </t>
  </si>
  <si>
    <t>DTE2353101040031</t>
  </si>
  <si>
    <t xml:space="preserve">Vũ Anh </t>
  </si>
  <si>
    <t>DTE2353101040033</t>
  </si>
  <si>
    <t>Vũ Thị Ánh</t>
  </si>
  <si>
    <t>DTE2353101040035</t>
  </si>
  <si>
    <t xml:space="preserve">Nguyễn Thiện </t>
  </si>
  <si>
    <t>K20 KTPT</t>
  </si>
  <si>
    <t>DTE2353101050002</t>
  </si>
  <si>
    <t>DTE2353101050004</t>
  </si>
  <si>
    <t>Đặng Thị Mai</t>
  </si>
  <si>
    <t>DTE2353101050003</t>
  </si>
  <si>
    <t xml:space="preserve">Hương </t>
  </si>
  <si>
    <t>DTE2353101000505</t>
  </si>
  <si>
    <t xml:space="preserve">Lê Thị Hiền </t>
  </si>
  <si>
    <t>DTE2353101050006</t>
  </si>
  <si>
    <t>DTE235310150007</t>
  </si>
  <si>
    <t xml:space="preserve">Nguyễn Đức </t>
  </si>
  <si>
    <t>DTE2353101050008</t>
  </si>
  <si>
    <t>K20 Kinh tế</t>
  </si>
  <si>
    <t>DTE2353101010003</t>
  </si>
  <si>
    <t>DTE2353101010004</t>
  </si>
  <si>
    <t>DTE2353101010005</t>
  </si>
  <si>
    <t>DTE2353101010006</t>
  </si>
  <si>
    <t>Phạm Trọng</t>
  </si>
  <si>
    <t>Dân</t>
  </si>
  <si>
    <t>DTE2353101010060</t>
  </si>
  <si>
    <t>DTE2353101010007</t>
  </si>
  <si>
    <t>DTE2353101010059</t>
  </si>
  <si>
    <t>Lê Huy</t>
  </si>
  <si>
    <t>DTE2353101010051</t>
  </si>
  <si>
    <t>Vũ Đại</t>
  </si>
  <si>
    <t>DTE2353101010008</t>
  </si>
  <si>
    <t>DTE2353101010047</t>
  </si>
  <si>
    <t>DTE2353101010052</t>
  </si>
  <si>
    <t>Triệu Đức</t>
  </si>
  <si>
    <t>DTE2353101010048</t>
  </si>
  <si>
    <t>Lý Thị Thu</t>
  </si>
  <si>
    <t>DTE2353101010053</t>
  </si>
  <si>
    <t>Phạm Ngọc Hải</t>
  </si>
  <si>
    <t>DTE2353101010009</t>
  </si>
  <si>
    <t>Chu Ngọc</t>
  </si>
  <si>
    <t>DTE2353101010010</t>
  </si>
  <si>
    <t>Đặng Huy</t>
  </si>
  <si>
    <t>DTE2353101010012</t>
  </si>
  <si>
    <t>DTE2353101010011</t>
  </si>
  <si>
    <t>Lục Thị Phương</t>
  </si>
  <si>
    <t>DTE2353101010016</t>
  </si>
  <si>
    <t>DTE2353101010013</t>
  </si>
  <si>
    <t>DTE2353101010014</t>
  </si>
  <si>
    <t>DTE2353101010015</t>
  </si>
  <si>
    <t>DTE2353101010062</t>
  </si>
  <si>
    <t>DTE2353101010017</t>
  </si>
  <si>
    <t>DTE2353101010018</t>
  </si>
  <si>
    <t>Nông Quốc</t>
  </si>
  <si>
    <t>DTE2353101010019</t>
  </si>
  <si>
    <t>Ma Văn</t>
  </si>
  <si>
    <t>Khởi</t>
  </si>
  <si>
    <t>DTE2353101010020</t>
  </si>
  <si>
    <t>Văn Đức</t>
  </si>
  <si>
    <t>DTE2353101010023</t>
  </si>
  <si>
    <t>DTE2353101010022</t>
  </si>
  <si>
    <t>DTE2353101010021</t>
  </si>
  <si>
    <t>DTE2353101010058</t>
  </si>
  <si>
    <t>Hoàng Nhật</t>
  </si>
  <si>
    <t>DTE2353101010028</t>
  </si>
  <si>
    <t>DTE2353101010049</t>
  </si>
  <si>
    <t>Dương Yến</t>
  </si>
  <si>
    <t>DTE2353101010026</t>
  </si>
  <si>
    <t>DTE2353101010024</t>
  </si>
  <si>
    <t>DTE2353101010054</t>
  </si>
  <si>
    <t>Tống Phương</t>
  </si>
  <si>
    <t>DTE2353101010027</t>
  </si>
  <si>
    <t>DTE2353101010029</t>
  </si>
  <si>
    <t>Trần Đức</t>
  </si>
  <si>
    <t>DTE2353101010030</t>
  </si>
  <si>
    <t>Đàm Yến</t>
  </si>
  <si>
    <t>DTE2353101010031</t>
  </si>
  <si>
    <t>Hoàng Cẩm</t>
  </si>
  <si>
    <t>DTE2353101010032</t>
  </si>
  <si>
    <t>DTE2353101010033</t>
  </si>
  <si>
    <t>DTE2353101010034</t>
  </si>
  <si>
    <t>Nguyễn Hà Diệu</t>
  </si>
  <si>
    <t>DTE2353101010061</t>
  </si>
  <si>
    <t>DTE2353101010035</t>
  </si>
  <si>
    <t>Đỗ Dương Trí</t>
  </si>
  <si>
    <t>DTE2353101010036</t>
  </si>
  <si>
    <t>Dương Thị Minh</t>
  </si>
  <si>
    <t>DTE2353101010037</t>
  </si>
  <si>
    <t>Ngô Uyên</t>
  </si>
  <si>
    <t>DTE2353101010038</t>
  </si>
  <si>
    <t>Lò Thum</t>
  </si>
  <si>
    <t>DTE2353101010039</t>
  </si>
  <si>
    <t>DTE2353101010040</t>
  </si>
  <si>
    <t>Vũ Đăng</t>
  </si>
  <si>
    <t>Tài</t>
  </si>
  <si>
    <t>DTE2353101010001</t>
  </si>
  <si>
    <t>Bùi Danh</t>
  </si>
  <si>
    <t>DTE2353101010041</t>
  </si>
  <si>
    <t>DTE2353101010042</t>
  </si>
  <si>
    <t>Dương Thị Như</t>
  </si>
  <si>
    <t>DTE2353101010050</t>
  </si>
  <si>
    <t>DTE2353101010043</t>
  </si>
  <si>
    <t>DTE2353101010044</t>
  </si>
  <si>
    <t>DTE2353101010056</t>
  </si>
  <si>
    <t>DTE2353101010002</t>
  </si>
  <si>
    <t>Phạm Xuân</t>
  </si>
  <si>
    <t>DTE2353101010045</t>
  </si>
  <si>
    <t>DTE2353101010046</t>
  </si>
  <si>
    <t>DTE2253101040051</t>
  </si>
  <si>
    <t xml:space="preserve">KHOA MARKETING, THƯƠNG MẠI &amp; DU LỊCH </t>
  </si>
  <si>
    <t>KHÓA 18</t>
  </si>
  <si>
    <t>K18</t>
  </si>
  <si>
    <t>Điểm RL</t>
  </si>
  <si>
    <t>K18 QT Marketing A</t>
  </si>
  <si>
    <t>DTE2153401150006</t>
  </si>
  <si>
    <t>DTE2153401150174</t>
  </si>
  <si>
    <t>Đỗ Vân</t>
  </si>
  <si>
    <t>DTE2153401150184</t>
  </si>
  <si>
    <t>DTE2153401150036</t>
  </si>
  <si>
    <t>Vũ Lan</t>
  </si>
  <si>
    <t>DTE2153401150007</t>
  </si>
  <si>
    <t>DTE2153401150023</t>
  </si>
  <si>
    <t>Đinh Khánh</t>
  </si>
  <si>
    <t>DTE2153401150152</t>
  </si>
  <si>
    <t>DTE2153401150051</t>
  </si>
  <si>
    <t>Chinh</t>
  </si>
  <si>
    <t>DTE2153401150037</t>
  </si>
  <si>
    <t>K18 QTM A</t>
  </si>
  <si>
    <t>DTE2153401150057</t>
  </si>
  <si>
    <t>DTE2153401150167</t>
  </si>
  <si>
    <t>Vũ Hùng</t>
  </si>
  <si>
    <t>DTE2153401150044</t>
  </si>
  <si>
    <t>DTE2153401150003</t>
  </si>
  <si>
    <t>Đoàn Đình</t>
  </si>
  <si>
    <t>DTE2153401150031</t>
  </si>
  <si>
    <t>DTE2153401150009</t>
  </si>
  <si>
    <t>DTE2153401150046</t>
  </si>
  <si>
    <t>DTE2153401150008</t>
  </si>
  <si>
    <t>DTE2153401150159</t>
  </si>
  <si>
    <t>Triệu Thị Hảo</t>
  </si>
  <si>
    <t>DTE2153401150154</t>
  </si>
  <si>
    <t>Nhữ Thị Thu</t>
  </si>
  <si>
    <t>DTE2153401150038</t>
  </si>
  <si>
    <t>DTE2153401150032</t>
  </si>
  <si>
    <t>DTE2153401150162</t>
  </si>
  <si>
    <t>DTE2153401150039</t>
  </si>
  <si>
    <t>DTE2153401150185</t>
  </si>
  <si>
    <t>DTE2153401150060</t>
  </si>
  <si>
    <t>Trần Thị Thái</t>
  </si>
  <si>
    <t>DTE2153401150165</t>
  </si>
  <si>
    <t>DTE2153401150069</t>
  </si>
  <si>
    <t>DTE2153401150013</t>
  </si>
  <si>
    <t>DTE2153401150166</t>
  </si>
  <si>
    <t>DTE2153401150033</t>
  </si>
  <si>
    <t>DTE2153401150058</t>
  </si>
  <si>
    <t>DTE2153401150067</t>
  </si>
  <si>
    <t>DTE2153401150146</t>
  </si>
  <si>
    <t>DTE2153401150025</t>
  </si>
  <si>
    <t>DTE2153401150053</t>
  </si>
  <si>
    <t>Lương Diệu</t>
  </si>
  <si>
    <t>DTE2153401150054</t>
  </si>
  <si>
    <t>DTE2153401150004</t>
  </si>
  <si>
    <t>DTE2153401150026</t>
  </si>
  <si>
    <t>Triệu Yến</t>
  </si>
  <si>
    <t>DTE2153401150014</t>
  </si>
  <si>
    <t>Đào Vân</t>
  </si>
  <si>
    <t>DTE2153401150070</t>
  </si>
  <si>
    <t>Mận</t>
  </si>
  <si>
    <t>DTE2153401150040</t>
  </si>
  <si>
    <t>Mến</t>
  </si>
  <si>
    <t>DTE2153401150015</t>
  </si>
  <si>
    <t>Phạm Thị Hồng</t>
  </si>
  <si>
    <t>DTE2153401150063</t>
  </si>
  <si>
    <t>Long Thị Hồng</t>
  </si>
  <si>
    <t>DTE2153401150171</t>
  </si>
  <si>
    <t>DTE2153401150021</t>
  </si>
  <si>
    <t>Trần Thảo</t>
  </si>
  <si>
    <t>DTE2153401150027</t>
  </si>
  <si>
    <t>Ngô Thị Tuyết</t>
  </si>
  <si>
    <t>DTE2153401150065</t>
  </si>
  <si>
    <t>DTE2153401150055</t>
  </si>
  <si>
    <t>Bùi Tuyết</t>
  </si>
  <si>
    <t>DTE2153401150028</t>
  </si>
  <si>
    <t>DTE2153401150029</t>
  </si>
  <si>
    <t>Bùi Thị Hà</t>
  </si>
  <si>
    <t>DTE2153401150045</t>
  </si>
  <si>
    <t>DTE2153401150064</t>
  </si>
  <si>
    <t>Nguyễn Ngọc Bích</t>
  </si>
  <si>
    <t>DTE2153401150050</t>
  </si>
  <si>
    <t>DTE2153401150002</t>
  </si>
  <si>
    <t>Vũ Đỗ Huyền</t>
  </si>
  <si>
    <t>DTE2153401150061</t>
  </si>
  <si>
    <t>Lù Thị</t>
  </si>
  <si>
    <t>DTE2153401150071</t>
  </si>
  <si>
    <t>Nguyễn Huy</t>
  </si>
  <si>
    <t>DTE2153401150066</t>
  </si>
  <si>
    <t>Diệp Bích</t>
  </si>
  <si>
    <t>DTE2153401150043</t>
  </si>
  <si>
    <t>DTE2153401150035</t>
  </si>
  <si>
    <t>DTE2153401150163</t>
  </si>
  <si>
    <t>DTE2153401150030</t>
  </si>
  <si>
    <t>Thuỷ</t>
  </si>
  <si>
    <t>DTE2153401150195</t>
  </si>
  <si>
    <t>DTE2153401150017</t>
  </si>
  <si>
    <t>Hoàng Quang</t>
  </si>
  <si>
    <t>DTE2153401150018</t>
  </si>
  <si>
    <t>Nguyễn Danh</t>
  </si>
  <si>
    <t>DTE2153401150011</t>
  </si>
  <si>
    <t>DTE2153401150005</t>
  </si>
  <si>
    <t>Tống Đỗ Khánh</t>
  </si>
  <si>
    <t>DTE2153401150049</t>
  </si>
  <si>
    <t>Dương Thị Phương</t>
  </si>
  <si>
    <t>DTE2153401150168</t>
  </si>
  <si>
    <t>Nguyễn Thị Tú</t>
  </si>
  <si>
    <t>DTE2153401150173</t>
  </si>
  <si>
    <t>DTE2153401150020</t>
  </si>
  <si>
    <t>Lê Hoàng</t>
  </si>
  <si>
    <t>DTE2153401150022</t>
  </si>
  <si>
    <t>K18 QTM B</t>
  </si>
  <si>
    <t>DTE2153401150161</t>
  </si>
  <si>
    <t xml:space="preserve">Mai Kim </t>
  </si>
  <si>
    <t>DTE2153401150131</t>
  </si>
  <si>
    <t xml:space="preserve">Hoàng Thị Ngọc </t>
  </si>
  <si>
    <t>DTE2153401150117</t>
  </si>
  <si>
    <t>DTE2153401150087</t>
  </si>
  <si>
    <t>DTE2153401150080</t>
  </si>
  <si>
    <t>DTE2153401150118</t>
  </si>
  <si>
    <t>DTE2153401150187</t>
  </si>
  <si>
    <t>DTE2153401150091</t>
  </si>
  <si>
    <t>DTE2153401150073</t>
  </si>
  <si>
    <t>DTE2153401150153</t>
  </si>
  <si>
    <t>Đinh Đăng</t>
  </si>
  <si>
    <t>DTE2153401150092</t>
  </si>
  <si>
    <t>DTE2153401150129</t>
  </si>
  <si>
    <t>DTE2153401150150</t>
  </si>
  <si>
    <t>DTE2153401150076</t>
  </si>
  <si>
    <t>DTE2153401150101</t>
  </si>
  <si>
    <t>DTE2153401150191</t>
  </si>
  <si>
    <t>Bế Nhật</t>
  </si>
  <si>
    <t>DTE2153401150110</t>
  </si>
  <si>
    <t>DTE2153401150111</t>
  </si>
  <si>
    <t>DTE2153401150012</t>
  </si>
  <si>
    <t>DTE2153401150119</t>
  </si>
  <si>
    <t>DTE2153401150120</t>
  </si>
  <si>
    <t>DTE2153401150052</t>
  </si>
  <si>
    <t>DTE2153401150155</t>
  </si>
  <si>
    <t>Nông Lâm Thị</t>
  </si>
  <si>
    <t>DTE2153401150142</t>
  </si>
  <si>
    <t>DTE2153401150122</t>
  </si>
  <si>
    <t>Nguyễn Quý</t>
  </si>
  <si>
    <t>DTE2153401150177</t>
  </si>
  <si>
    <t>DTE2153401150112</t>
  </si>
  <si>
    <t>DTE2153401150160</t>
  </si>
  <si>
    <t>DTE2153401150124</t>
  </si>
  <si>
    <t>DTE2153401150192</t>
  </si>
  <si>
    <t>DTE2153401150135</t>
  </si>
  <si>
    <t>DTE2153401150086</t>
  </si>
  <si>
    <t>DTE2153401150099</t>
  </si>
  <si>
    <t>Triệu Khánh</t>
  </si>
  <si>
    <t>DTE2153401150148</t>
  </si>
  <si>
    <t>Đình Mai</t>
  </si>
  <si>
    <t>DTE2153401150132</t>
  </si>
  <si>
    <t>DTE2153401150137</t>
  </si>
  <si>
    <t>DTE2153401150094</t>
  </si>
  <si>
    <t>Luyên</t>
  </si>
  <si>
    <t>DTE2153401150106</t>
  </si>
  <si>
    <t>DTE2153401150085</t>
  </si>
  <si>
    <t>DTE2153401150083</t>
  </si>
  <si>
    <t>DTE2153401150133</t>
  </si>
  <si>
    <t>Phùng Thị Phương</t>
  </si>
  <si>
    <t>DTE2153401150180</t>
  </si>
  <si>
    <t>DTE2153401150107</t>
  </si>
  <si>
    <t>Đinh Giang</t>
  </si>
  <si>
    <t>DTE2153401150126</t>
  </si>
  <si>
    <t>Vũ Thị Kim</t>
  </si>
  <si>
    <t>DTE2153401150077</t>
  </si>
  <si>
    <t>DTE2153401150103</t>
  </si>
  <si>
    <t>DTE2153401150149</t>
  </si>
  <si>
    <t>DTE2153401150157</t>
  </si>
  <si>
    <t>DTE2153401150127</t>
  </si>
  <si>
    <t>Ngô Lục</t>
  </si>
  <si>
    <t>DTE2153401150114</t>
  </si>
  <si>
    <t>Dương Thị Diễm</t>
  </si>
  <si>
    <t>DTE2153401150096</t>
  </si>
  <si>
    <t>DTE2153401150158</t>
  </si>
  <si>
    <t>DTE2153401150194</t>
  </si>
  <si>
    <t>Trần Huệ</t>
  </si>
  <si>
    <t>DTE2153401150097</t>
  </si>
  <si>
    <t>DTE2153401150115</t>
  </si>
  <si>
    <t>DTE2153401150074</t>
  </si>
  <si>
    <t>DTE2153401150098</t>
  </si>
  <si>
    <t>DTE2153401150079</t>
  </si>
  <si>
    <t>Dương Thị Thùy</t>
  </si>
  <si>
    <t>DTE2153401150109</t>
  </si>
  <si>
    <t>DTE2153401150134</t>
  </si>
  <si>
    <t>DTE2153401150128</t>
  </si>
  <si>
    <t>DTE2153401150139</t>
  </si>
  <si>
    <t>Lưu Công</t>
  </si>
  <si>
    <t>Tuyển</t>
  </si>
  <si>
    <t>DTE2153401150188</t>
  </si>
  <si>
    <t xml:space="preserve">Đỗ Thị </t>
  </si>
  <si>
    <t>DTE2153401150100</t>
  </si>
  <si>
    <t>Phạm Hải</t>
  </si>
  <si>
    <t>DTE2153401010025</t>
  </si>
  <si>
    <t xml:space="preserve">Nguyễn Thị Quỳnh </t>
  </si>
  <si>
    <t>bảo lưu</t>
  </si>
  <si>
    <t>K18 QTKD DL&amp;KS</t>
  </si>
  <si>
    <t>DTE2158301030030</t>
  </si>
  <si>
    <t>K18 QTKD DLKS</t>
  </si>
  <si>
    <t>DTE2158101030003</t>
  </si>
  <si>
    <t>Tạc Thị Ngọc</t>
  </si>
  <si>
    <t>DTE2158301030009</t>
  </si>
  <si>
    <t>Vũ Thị Tuyết</t>
  </si>
  <si>
    <t>DTE2158301030045</t>
  </si>
  <si>
    <t>Phàn Sào</t>
  </si>
  <si>
    <t>DTE2158301030021</t>
  </si>
  <si>
    <t>Lê Nhật</t>
  </si>
  <si>
    <t>DTE2158301030032</t>
  </si>
  <si>
    <t>Đỗ Thị Hương</t>
  </si>
  <si>
    <t>DTE2158301030004</t>
  </si>
  <si>
    <t>DTE2158301030024</t>
  </si>
  <si>
    <t>DTE2158301030012</t>
  </si>
  <si>
    <t>DTE2158301030037</t>
  </si>
  <si>
    <t>Dương Mỹ</t>
  </si>
  <si>
    <t>DTE2158301030038</t>
  </si>
  <si>
    <t>DTE2158301030043</t>
  </si>
  <si>
    <t>DTE2158301030005</t>
  </si>
  <si>
    <t>DTE2158301030001</t>
  </si>
  <si>
    <t>DTE2158301030049</t>
  </si>
  <si>
    <t>DTE2158301030011</t>
  </si>
  <si>
    <t>Quách Thảo</t>
  </si>
  <si>
    <t>DTE2158301030010</t>
  </si>
  <si>
    <t>Nguyễn Phúc</t>
  </si>
  <si>
    <t>Ngữ</t>
  </si>
  <si>
    <t>DTE2158301030048</t>
  </si>
  <si>
    <t>Keokhounphet</t>
  </si>
  <si>
    <t>Phou</t>
  </si>
  <si>
    <t>DTE2158301030028</t>
  </si>
  <si>
    <t>DTE2158301030036</t>
  </si>
  <si>
    <t>DTE2158301030020</t>
  </si>
  <si>
    <t>Kiều Hoàng</t>
  </si>
  <si>
    <t>DTE2158301030034</t>
  </si>
  <si>
    <t xml:space="preserve">Bùi Thị Thiên </t>
  </si>
  <si>
    <t>DTE2158301030018</t>
  </si>
  <si>
    <t xml:space="preserve">Hoàng Huyền </t>
  </si>
  <si>
    <t>DTE2158301030007</t>
  </si>
  <si>
    <t xml:space="preserve">Lê Thị Huyền </t>
  </si>
  <si>
    <t>DTE2158301030046</t>
  </si>
  <si>
    <t>DTE2158301030029</t>
  </si>
  <si>
    <t>Dương Thị Hiền</t>
  </si>
  <si>
    <t>DTE2158301030035</t>
  </si>
  <si>
    <t>DTE2158301030041</t>
  </si>
  <si>
    <t>DTE2158301030013</t>
  </si>
  <si>
    <t>DTE2158301030014</t>
  </si>
  <si>
    <t>DTE2158301030016</t>
  </si>
  <si>
    <t>Hoàng Quốc</t>
  </si>
  <si>
    <t>DTE2158301030017</t>
  </si>
  <si>
    <t>K18 KD Quốc tế</t>
  </si>
  <si>
    <t>DTE2153401200017</t>
  </si>
  <si>
    <t>K18 KDQT</t>
  </si>
  <si>
    <t>DTE2153401200012</t>
  </si>
  <si>
    <t xml:space="preserve">Bùi Thị Kim </t>
  </si>
  <si>
    <t>DTE2153401200007</t>
  </si>
  <si>
    <t xml:space="preserve">Đặng Trinh </t>
  </si>
  <si>
    <t>DTE2153401200035</t>
  </si>
  <si>
    <t>DTE2153401200030</t>
  </si>
  <si>
    <t>DTE2153401200009</t>
  </si>
  <si>
    <t xml:space="preserve">Đoàn Thị Thu </t>
  </si>
  <si>
    <t>DTE2153401200025</t>
  </si>
  <si>
    <t>DTE2153401200023</t>
  </si>
  <si>
    <t xml:space="preserve">Thân Quang </t>
  </si>
  <si>
    <t>DTE2153401200031</t>
  </si>
  <si>
    <t xml:space="preserve">Triệu Thúy </t>
  </si>
  <si>
    <t>DTE2153401200026</t>
  </si>
  <si>
    <t>DTE2153401200016</t>
  </si>
  <si>
    <t xml:space="preserve">Lê Thùy </t>
  </si>
  <si>
    <t>DTE2153401200022</t>
  </si>
  <si>
    <t xml:space="preserve">Lý Ngọc Phương </t>
  </si>
  <si>
    <t>DTE2153401200024</t>
  </si>
  <si>
    <t xml:space="preserve">Nguyễn Thảo Tâm </t>
  </si>
  <si>
    <t>DTE2153401200004</t>
  </si>
  <si>
    <t xml:space="preserve">Trần Thị Huyền </t>
  </si>
  <si>
    <t>DTE2153401200002</t>
  </si>
  <si>
    <t xml:space="preserve">Lục Thanh </t>
  </si>
  <si>
    <t>DTE2153401200018</t>
  </si>
  <si>
    <t xml:space="preserve">Phùng Hiểu </t>
  </si>
  <si>
    <t>Như</t>
  </si>
  <si>
    <t>DTE2153401200019</t>
  </si>
  <si>
    <t>DTE2153401200020</t>
  </si>
  <si>
    <t xml:space="preserve">Nguyễn Thị Bích </t>
  </si>
  <si>
    <t>DTE2153401200036</t>
  </si>
  <si>
    <t xml:space="preserve">Nguyễn Diễm </t>
  </si>
  <si>
    <t>DTE2153401200033</t>
  </si>
  <si>
    <t xml:space="preserve">Phạm Thị Thanh </t>
  </si>
  <si>
    <t>DTE2153401200003</t>
  </si>
  <si>
    <t>DTE2153401200032</t>
  </si>
  <si>
    <t xml:space="preserve">Đào Anh </t>
  </si>
  <si>
    <t>DTE2153401200027</t>
  </si>
  <si>
    <t xml:space="preserve">Ma Thị Hoài </t>
  </si>
  <si>
    <t>DTE2153401200034</t>
  </si>
  <si>
    <t>DTE2153401200005</t>
  </si>
  <si>
    <t xml:space="preserve">Chung Quỳnh </t>
  </si>
  <si>
    <t>DTE2153401200010</t>
  </si>
  <si>
    <t>DTE2153401200015</t>
  </si>
  <si>
    <t xml:space="preserve">Trần Minh </t>
  </si>
  <si>
    <t>K19 QTM A</t>
  </si>
  <si>
    <t>DTE2253401150040</t>
  </si>
  <si>
    <t xml:space="preserve"> Ngô Thị </t>
  </si>
  <si>
    <t>K19 MKT1</t>
  </si>
  <si>
    <t>K19</t>
  </si>
  <si>
    <t>DTE2253401150157</t>
  </si>
  <si>
    <t xml:space="preserve">Huỳnh Thị Quỳnh </t>
  </si>
  <si>
    <t>DTE2253401150156</t>
  </si>
  <si>
    <t xml:space="preserve"> Lê Diệp </t>
  </si>
  <si>
    <t>DTE2253401150158</t>
  </si>
  <si>
    <t xml:space="preserve"> Lê Quỳnh </t>
  </si>
  <si>
    <t>DTE2253401150013</t>
  </si>
  <si>
    <t>Nguyễn Hoàng Mai</t>
  </si>
  <si>
    <t>DTE2253401150093</t>
  </si>
  <si>
    <t>DTE2253401150095</t>
  </si>
  <si>
    <t xml:space="preserve"> Trịnh Thị </t>
  </si>
  <si>
    <t>DTE2253401150020</t>
  </si>
  <si>
    <t xml:space="preserve">Vi Thị </t>
  </si>
  <si>
    <t>DTE2253401150160</t>
  </si>
  <si>
    <t xml:space="preserve"> Bùi Đình </t>
  </si>
  <si>
    <t>DTE2253401150042</t>
  </si>
  <si>
    <t xml:space="preserve"> Lương Sao </t>
  </si>
  <si>
    <t>DTE2253401150104</t>
  </si>
  <si>
    <t xml:space="preserve"> Nguyễn Thị </t>
  </si>
  <si>
    <t>DTE2253401150161</t>
  </si>
  <si>
    <t xml:space="preserve"> Nguyễn Thị Thu </t>
  </si>
  <si>
    <t>DTE2253401150058</t>
  </si>
  <si>
    <t xml:space="preserve">Phan Hữu </t>
  </si>
  <si>
    <t>DTE2253401150106</t>
  </si>
  <si>
    <t xml:space="preserve"> Đinh Thị Nguyệt </t>
  </si>
  <si>
    <t>DTE2253401150108</t>
  </si>
  <si>
    <t xml:space="preserve"> Trần Minh </t>
  </si>
  <si>
    <t>DTE2253401150162</t>
  </si>
  <si>
    <t xml:space="preserve"> Nguyễn Ngọc </t>
  </si>
  <si>
    <t>Hân</t>
  </si>
  <si>
    <t>DTE2253401150113</t>
  </si>
  <si>
    <t>DTE2253401150002</t>
  </si>
  <si>
    <t>DTE2253401150043</t>
  </si>
  <si>
    <t xml:space="preserve"> Vũ Minh </t>
  </si>
  <si>
    <t>DTE2253401150164</t>
  </si>
  <si>
    <t xml:space="preserve"> TrầN Thị </t>
  </si>
  <si>
    <t>Hòa</t>
  </si>
  <si>
    <t>DTE2253401150115</t>
  </si>
  <si>
    <t>DTE2253401150044</t>
  </si>
  <si>
    <t xml:space="preserve"> Nguyễn Việt </t>
  </si>
  <si>
    <t>DTE2253401150163</t>
  </si>
  <si>
    <t xml:space="preserve"> Nguyễn Đình </t>
  </si>
  <si>
    <t>DTE2253401150045</t>
  </si>
  <si>
    <t xml:space="preserve"> Bùi Xuân </t>
  </si>
  <si>
    <t>DTE2253401150119</t>
  </si>
  <si>
    <t xml:space="preserve"> Tẩn Mỹ </t>
  </si>
  <si>
    <t>DTE2253401150015</t>
  </si>
  <si>
    <t>DTE2253401150123</t>
  </si>
  <si>
    <t>DTE2253401150014</t>
  </si>
  <si>
    <t xml:space="preserve"> Hoàng Mai </t>
  </si>
  <si>
    <t>DTE2253401150003</t>
  </si>
  <si>
    <t xml:space="preserve">Trần Thị Thu </t>
  </si>
  <si>
    <t>DTE2253401150046</t>
  </si>
  <si>
    <t xml:space="preserve"> Ngô Thị Thanh</t>
  </si>
  <si>
    <t>DTE2253401150024</t>
  </si>
  <si>
    <t xml:space="preserve"> Dương Bảo </t>
  </si>
  <si>
    <t>DTE2253401150168</t>
  </si>
  <si>
    <t xml:space="preserve"> Tống Trần Gia</t>
  </si>
  <si>
    <t>DTE2253401150047</t>
  </si>
  <si>
    <t xml:space="preserve">Hoàng Đức </t>
  </si>
  <si>
    <t>DTE2253401150004</t>
  </si>
  <si>
    <t>DTE2253401150026</t>
  </si>
  <si>
    <t xml:space="preserve"> Nguyễn Thị Ngọc</t>
  </si>
  <si>
    <t>DTE2253401150048</t>
  </si>
  <si>
    <t xml:space="preserve"> Nguyễn Văn Tiến </t>
  </si>
  <si>
    <t>DTE2253401150005</t>
  </si>
  <si>
    <t xml:space="preserve"> Đồng Thị Phương </t>
  </si>
  <si>
    <t>DTE2253401150070</t>
  </si>
  <si>
    <t>DTE2253401150049</t>
  </si>
  <si>
    <t xml:space="preserve"> Lưu Thùy </t>
  </si>
  <si>
    <t>DTE2253401150027</t>
  </si>
  <si>
    <t xml:space="preserve">Trần Thị Ngọc </t>
  </si>
  <si>
    <t>DTE2253401150028</t>
  </si>
  <si>
    <t xml:space="preserve"> Trịnh Hồng </t>
  </si>
  <si>
    <t>DTE2253401150006</t>
  </si>
  <si>
    <t xml:space="preserve"> Dương Văn </t>
  </si>
  <si>
    <t>Luân</t>
  </si>
  <si>
    <t>DTE2253401150050</t>
  </si>
  <si>
    <t xml:space="preserve"> Nguyễn Thanh </t>
  </si>
  <si>
    <t>DTE2253401150052</t>
  </si>
  <si>
    <t xml:space="preserve"> Lê Thị Trà </t>
  </si>
  <si>
    <t>DTE2253401150136</t>
  </si>
  <si>
    <t xml:space="preserve">Nguyễn Thị Trà </t>
  </si>
  <si>
    <t>DTE2253401150029</t>
  </si>
  <si>
    <t xml:space="preserve"> Vũ Thảo </t>
  </si>
  <si>
    <t>DTE2253401150173</t>
  </si>
  <si>
    <t xml:space="preserve"> Nguyễn Tuấn </t>
  </si>
  <si>
    <t>Nghiệp</t>
  </si>
  <si>
    <t>DTE2253401150017</t>
  </si>
  <si>
    <t xml:space="preserve"> Dương Thị </t>
  </si>
  <si>
    <t>DTE2253401150030</t>
  </si>
  <si>
    <t xml:space="preserve"> Dương Hồng </t>
  </si>
  <si>
    <t>DTE2253401150175</t>
  </si>
  <si>
    <t xml:space="preserve"> Lê Thanh </t>
  </si>
  <si>
    <t>DTE2253401150054</t>
  </si>
  <si>
    <t xml:space="preserve"> Hà Thị </t>
  </si>
  <si>
    <t>DTE2253401150018</t>
  </si>
  <si>
    <t xml:space="preserve"> Hoàng Minh</t>
  </si>
  <si>
    <t>DTE2253401150033</t>
  </si>
  <si>
    <t xml:space="preserve"> Đinh Thị </t>
  </si>
  <si>
    <t>DTE2253401150008</t>
  </si>
  <si>
    <t xml:space="preserve"> Nguyễn Văn</t>
  </si>
  <si>
    <t>Tam</t>
  </si>
  <si>
    <t>DTE2253401150009</t>
  </si>
  <si>
    <t xml:space="preserve"> Lục Thị Minh</t>
  </si>
  <si>
    <t>DTE2253401150034</t>
  </si>
  <si>
    <t xml:space="preserve"> Ngô Thị </t>
  </si>
  <si>
    <t>DTE2253401150010</t>
  </si>
  <si>
    <t xml:space="preserve"> Nguyễn Tiến </t>
  </si>
  <si>
    <t>DTE2253401150035</t>
  </si>
  <si>
    <t>DTE2253401150036</t>
  </si>
  <si>
    <t xml:space="preserve"> Nguyễn Thị Thanh </t>
  </si>
  <si>
    <t>DTE2253401150037</t>
  </si>
  <si>
    <t xml:space="preserve"> Đỗ Thị Thanh</t>
  </si>
  <si>
    <t>DTE2253401150152</t>
  </si>
  <si>
    <t xml:space="preserve">Nhữ Hồng </t>
  </si>
  <si>
    <t>DTE2253401150019</t>
  </si>
  <si>
    <t xml:space="preserve"> Trần Thị </t>
  </si>
  <si>
    <t>K19QTM B</t>
  </si>
  <si>
    <t>DTE2253401150087</t>
  </si>
  <si>
    <t>K19 MKT2</t>
  </si>
  <si>
    <t>DTE2253401150091</t>
  </si>
  <si>
    <t>Đoàn Lê Phương</t>
  </si>
  <si>
    <t>DTE2253401150090</t>
  </si>
  <si>
    <t>DTE2253401150059</t>
  </si>
  <si>
    <t>DTE2253401150061</t>
  </si>
  <si>
    <t>DTE2253401150062</t>
  </si>
  <si>
    <t>DTE2253401150060</t>
  </si>
  <si>
    <t>DTE2253401150094</t>
  </si>
  <si>
    <t>DTE2253401150097</t>
  </si>
  <si>
    <t>DTE2253401150098</t>
  </si>
  <si>
    <t>DTE2253401150099</t>
  </si>
  <si>
    <t>Lý Văn</t>
  </si>
  <si>
    <t>DTE2253401150100</t>
  </si>
  <si>
    <t>DTE2253401150101</t>
  </si>
  <si>
    <t>DTE2253401150102</t>
  </si>
  <si>
    <t>DTE2253401150155</t>
  </si>
  <si>
    <t>DTE2253401150105</t>
  </si>
  <si>
    <t>DTE2253403010080</t>
  </si>
  <si>
    <t>DTE2253401150107</t>
  </si>
  <si>
    <t>DTE2253401150111</t>
  </si>
  <si>
    <t>Ngô Thị Hồng</t>
  </si>
  <si>
    <t>DTE2253401150063</t>
  </si>
  <si>
    <t>DTE2253401150112</t>
  </si>
  <si>
    <t>Lâm Duy</t>
  </si>
  <si>
    <t>DTE2253401150109</t>
  </si>
  <si>
    <t>DTE2253401150219</t>
  </si>
  <si>
    <t>Lương Trung</t>
  </si>
  <si>
    <t>DTE2253401150116</t>
  </si>
  <si>
    <t>Hoàng Huy</t>
  </si>
  <si>
    <t>DTE2253401150117</t>
  </si>
  <si>
    <t>Lê Thị Bích</t>
  </si>
  <si>
    <t>DTE2253401150065</t>
  </si>
  <si>
    <t>Vy Thị</t>
  </si>
  <si>
    <t>DTE2253401150066</t>
  </si>
  <si>
    <t>DTE2253401150122</t>
  </si>
  <si>
    <t>DTE2253401150120</t>
  </si>
  <si>
    <t>Lưu Lan</t>
  </si>
  <si>
    <t>DTE2253401150121</t>
  </si>
  <si>
    <t>DTE2253401150167</t>
  </si>
  <si>
    <t>DTE2253401150126</t>
  </si>
  <si>
    <t>Ma Khánh</t>
  </si>
  <si>
    <t>DTE2253401150127</t>
  </si>
  <si>
    <t>DTE2253401150067</t>
  </si>
  <si>
    <t>Lại Thị Nhật</t>
  </si>
  <si>
    <t>DTE2253401150130</t>
  </si>
  <si>
    <t>DTE2253401150069</t>
  </si>
  <si>
    <t>DTE2253401150068</t>
  </si>
  <si>
    <t>Lưu Giao</t>
  </si>
  <si>
    <t>DTE2253401150129</t>
  </si>
  <si>
    <t>DTE2253401150071</t>
  </si>
  <si>
    <t>DTE2253401150072</t>
  </si>
  <si>
    <t>DTE2253401150131</t>
  </si>
  <si>
    <t>DTE2253401150134</t>
  </si>
  <si>
    <t>Đinh Thị Lưu</t>
  </si>
  <si>
    <t>DTE2253401150133</t>
  </si>
  <si>
    <t>DTE2253401150073</t>
  </si>
  <si>
    <t>Cao Thị Hương</t>
  </si>
  <si>
    <t>DTE2253401150172</t>
  </si>
  <si>
    <t>Ma Thị Kiều</t>
  </si>
  <si>
    <t>DTE2253401150135</t>
  </si>
  <si>
    <t>Trương Thị Trà</t>
  </si>
  <si>
    <t>DTE2253401150137</t>
  </si>
  <si>
    <t>Nết</t>
  </si>
  <si>
    <t>DTE2253401150138</t>
  </si>
  <si>
    <t>Phạm Thị</t>
  </si>
  <si>
    <t>DTE2253401150074</t>
  </si>
  <si>
    <t>Lương Thủy</t>
  </si>
  <si>
    <t>DTE2253401150075</t>
  </si>
  <si>
    <t>Lường Hải</t>
  </si>
  <si>
    <t>DTE2253401150076</t>
  </si>
  <si>
    <t>DTE2253401150140</t>
  </si>
  <si>
    <t>DTE2253401150141</t>
  </si>
  <si>
    <t>DTE2253401150077</t>
  </si>
  <si>
    <t>Bàng Thị Kim</t>
  </si>
  <si>
    <t>DTE2253401150143</t>
  </si>
  <si>
    <t>DTE2253401150144</t>
  </si>
  <si>
    <t>Đào Thu</t>
  </si>
  <si>
    <t>DTE2253401150078</t>
  </si>
  <si>
    <t>DTE2253401150079</t>
  </si>
  <si>
    <t>DTE2253401150146</t>
  </si>
  <si>
    <t>DTE2253401150080</t>
  </si>
  <si>
    <t>DTE2253401150150</t>
  </si>
  <si>
    <t>DTE2253401150081</t>
  </si>
  <si>
    <t>DTE2253401150181</t>
  </si>
  <si>
    <t>Vi Thị Thủy</t>
  </si>
  <si>
    <t>DTE2253401150082</t>
  </si>
  <si>
    <t>DTE2253401150084</t>
  </si>
  <si>
    <t>DTE2253401150085</t>
  </si>
  <si>
    <t>DTE2253401150083</t>
  </si>
  <si>
    <t>DTE2253401150086</t>
  </si>
  <si>
    <t>K19 QTM C</t>
  </si>
  <si>
    <t>K19 MKT 3</t>
  </si>
  <si>
    <t>DTE2253401150187</t>
  </si>
  <si>
    <t>Hồ Vũ Hà</t>
  </si>
  <si>
    <t>DTE2253401150096</t>
  </si>
  <si>
    <t>DTE2253401150159</t>
  </si>
  <si>
    <t>Trương Thị Ngọc</t>
  </si>
  <si>
    <t>DTE2253401150203</t>
  </si>
  <si>
    <t>Cư</t>
  </si>
  <si>
    <t>DTE2253401150188</t>
  </si>
  <si>
    <t>DTE2253401150212</t>
  </si>
  <si>
    <t xml:space="preserve">Dương Thùy </t>
  </si>
  <si>
    <t>DTE2253401150220</t>
  </si>
  <si>
    <t>DTE2253401150185</t>
  </si>
  <si>
    <t>Đàm Đức</t>
  </si>
  <si>
    <t>DTE2253401150186</t>
  </si>
  <si>
    <t>DTE2253401150202</t>
  </si>
  <si>
    <t>DTE2253401150114</t>
  </si>
  <si>
    <t>DTE2253401150204</t>
  </si>
  <si>
    <t>DTE2253401150022</t>
  </si>
  <si>
    <t>Ngô Thế</t>
  </si>
  <si>
    <t>DTE2253401150118</t>
  </si>
  <si>
    <t>DTE2253401150165</t>
  </si>
  <si>
    <t>DTE2253401150166</t>
  </si>
  <si>
    <t>DTE2253401150124</t>
  </si>
  <si>
    <t>DTE2253401150128</t>
  </si>
  <si>
    <t>DTE2253401150193</t>
  </si>
  <si>
    <t>Bùi Diệu</t>
  </si>
  <si>
    <t>DTE2253401150016</t>
  </si>
  <si>
    <t>DTE2253401150170</t>
  </si>
  <si>
    <t>DTE2253401150194</t>
  </si>
  <si>
    <t>DTE2253401150218</t>
  </si>
  <si>
    <t>DTE2253401150132</t>
  </si>
  <si>
    <t>Hứa Thị Ly</t>
  </si>
  <si>
    <t>DTE2253401150213</t>
  </si>
  <si>
    <t>Phó Thị Khánh</t>
  </si>
  <si>
    <t>DTE2253401150171</t>
  </si>
  <si>
    <t>DTE2253401150195</t>
  </si>
  <si>
    <t>DTE2253401150051</t>
  </si>
  <si>
    <t>Doãn Đức</t>
  </si>
  <si>
    <t>DTE2253401150205</t>
  </si>
  <si>
    <t>Phạm Thị Thảo</t>
  </si>
  <si>
    <t>DTE2253401150174</t>
  </si>
  <si>
    <t>Hà Yến</t>
  </si>
  <si>
    <t>DTE2253401150139</t>
  </si>
  <si>
    <t>DTE2253401150196</t>
  </si>
  <si>
    <t>DTE2253401150142</t>
  </si>
  <si>
    <t>Nông Thị Kiều</t>
  </si>
  <si>
    <t>DTE2253401150176</t>
  </si>
  <si>
    <t>DTE2253401150031</t>
  </si>
  <si>
    <t>Đỗ Đan</t>
  </si>
  <si>
    <t>DTE2253401150145</t>
  </si>
  <si>
    <t>Liêu Thị Khánh</t>
  </si>
  <si>
    <t>DTE2253401150206</t>
  </si>
  <si>
    <t>DTE2253401150007</t>
  </si>
  <si>
    <t xml:space="preserve">Trương Đình </t>
  </si>
  <si>
    <t>DTE2253401150148</t>
  </si>
  <si>
    <t>Tô Minh</t>
  </si>
  <si>
    <t>DTE2253401150197</t>
  </si>
  <si>
    <t>DTE2253401150207</t>
  </si>
  <si>
    <t>DTE2253401150178</t>
  </si>
  <si>
    <t>DTE2253401150056</t>
  </si>
  <si>
    <t>DTE2253401150198</t>
  </si>
  <si>
    <t>DTE2253401150179</t>
  </si>
  <si>
    <t>DTE2253401150200</t>
  </si>
  <si>
    <t>DTE2253401150199</t>
  </si>
  <si>
    <t>DTE2253401150149</t>
  </si>
  <si>
    <t>DTE2253401150182</t>
  </si>
  <si>
    <t>Chu Minh</t>
  </si>
  <si>
    <t>DTE2253401150201</t>
  </si>
  <si>
    <t>Đỗ Hữu</t>
  </si>
  <si>
    <t>DTE2253401150151</t>
  </si>
  <si>
    <t>DTE2253401150057</t>
  </si>
  <si>
    <t>DTE2253401150184</t>
  </si>
  <si>
    <t xml:space="preserve">Hoàng Văn </t>
  </si>
  <si>
    <t>DTE2253401150190</t>
  </si>
  <si>
    <t>DTE2253401150154</t>
  </si>
  <si>
    <t>DTE2253401150039</t>
  </si>
  <si>
    <t>K19 QTKD DL&amp;KS</t>
  </si>
  <si>
    <t>DTE2258101030018</t>
  </si>
  <si>
    <t>DTE2258101030013</t>
  </si>
  <si>
    <t>DTE2258101030039</t>
  </si>
  <si>
    <t>DTE2258101030044</t>
  </si>
  <si>
    <t>DTE2258101030053</t>
  </si>
  <si>
    <t>Houmacksone</t>
  </si>
  <si>
    <t>Anny</t>
  </si>
  <si>
    <t>DTE2258101030019</t>
  </si>
  <si>
    <t>Lưu Trịnh Gia</t>
  </si>
  <si>
    <t>DTE2258101030020</t>
  </si>
  <si>
    <t>K19 DLLH</t>
  </si>
  <si>
    <t>DTE2258101030047</t>
  </si>
  <si>
    <t xml:space="preserve">Nguyễn Đình </t>
  </si>
  <si>
    <t>DTE2258101030021</t>
  </si>
  <si>
    <t>Lường Mạnh</t>
  </si>
  <si>
    <t>DTE2258101030022</t>
  </si>
  <si>
    <t>DTE2258101030004</t>
  </si>
  <si>
    <t>DTE2258101030003</t>
  </si>
  <si>
    <t>Ôn Lệ</t>
  </si>
  <si>
    <t>DTE2258101030036</t>
  </si>
  <si>
    <t>DTE2258101030038</t>
  </si>
  <si>
    <t>DTE2258101030024</t>
  </si>
  <si>
    <t>DTE2258101030014</t>
  </si>
  <si>
    <t>DTE2258101030005</t>
  </si>
  <si>
    <t>Sái Thu</t>
  </si>
  <si>
    <t>DTE2258101030040</t>
  </si>
  <si>
    <t>DTE2258101030026</t>
  </si>
  <si>
    <t>DTE2258101030027</t>
  </si>
  <si>
    <t>DTE2258101030043</t>
  </si>
  <si>
    <t>DTE2258101030015</t>
  </si>
  <si>
    <t>Lục Thị Ngọc</t>
  </si>
  <si>
    <t>DTE2258101030029</t>
  </si>
  <si>
    <t>DTE2258101030041</t>
  </si>
  <si>
    <t>Trần Thị Cẩm</t>
  </si>
  <si>
    <t>DTE2258101030030</t>
  </si>
  <si>
    <t>Trần Hoàng</t>
  </si>
  <si>
    <t>DTE2258101030064</t>
  </si>
  <si>
    <t>Bounyatha</t>
  </si>
  <si>
    <t>Moukda</t>
  </si>
  <si>
    <t>DTE2258101030016</t>
  </si>
  <si>
    <t>Tô Ngọc</t>
  </si>
  <si>
    <t>Nương</t>
  </si>
  <si>
    <t>DTE2258101030007</t>
  </si>
  <si>
    <t>DTE2258101030046</t>
  </si>
  <si>
    <t>DTE2258101030017</t>
  </si>
  <si>
    <t>Lý Thị Minh</t>
  </si>
  <si>
    <t>DTE2258101030032</t>
  </si>
  <si>
    <t>DTE2258101030012</t>
  </si>
  <si>
    <t>DTE2258101030052</t>
  </si>
  <si>
    <t>Phetxanavong</t>
  </si>
  <si>
    <t>Thipthida</t>
  </si>
  <si>
    <t>DTE2258101030034</t>
  </si>
  <si>
    <t>Lường Phúc</t>
  </si>
  <si>
    <t>DTE2258101030001</t>
  </si>
  <si>
    <t>DTE2258101030035</t>
  </si>
  <si>
    <t>K19 KDQT</t>
  </si>
  <si>
    <t>DTE2253401200009</t>
  </si>
  <si>
    <t xml:space="preserve"> Hoàng Thị Kim </t>
  </si>
  <si>
    <t>DTE2253401200005</t>
  </si>
  <si>
    <t xml:space="preserve"> Dương Thành </t>
  </si>
  <si>
    <t>DTE2253401200014</t>
  </si>
  <si>
    <t xml:space="preserve"> Phùng Thị Minh </t>
  </si>
  <si>
    <t>DTE2253401200013</t>
  </si>
  <si>
    <t xml:space="preserve"> Hoàng Thị Quỳnh </t>
  </si>
  <si>
    <t>DTE2253401200004</t>
  </si>
  <si>
    <t xml:space="preserve"> Phạm Thị Tùng </t>
  </si>
  <si>
    <t>DTE2253401200003</t>
  </si>
  <si>
    <t xml:space="preserve"> Ma Kim </t>
  </si>
  <si>
    <t>DTE2253401200015</t>
  </si>
  <si>
    <t xml:space="preserve"> Phương Thanh </t>
  </si>
  <si>
    <t>DTE2253401200012</t>
  </si>
  <si>
    <t xml:space="preserve"> Nguyễn Quang </t>
  </si>
  <si>
    <t>DTE2253401200007</t>
  </si>
  <si>
    <t>DTE2253401200010</t>
  </si>
  <si>
    <t xml:space="preserve"> Lê Quang </t>
  </si>
  <si>
    <t>DTE2253401200011</t>
  </si>
  <si>
    <t xml:space="preserve"> Triệu Thị </t>
  </si>
  <si>
    <t>DTE2253401200006</t>
  </si>
  <si>
    <t xml:space="preserve"> Hoàng Thị Khánh </t>
  </si>
  <si>
    <t>DTE2253401200001</t>
  </si>
  <si>
    <t xml:space="preserve"> Đoàn Mỹ </t>
  </si>
  <si>
    <t>DTE2253401200002</t>
  </si>
  <si>
    <t xml:space="preserve"> Trần Tiến </t>
  </si>
  <si>
    <t>DTE2253401200020</t>
  </si>
  <si>
    <t xml:space="preserve">SAYMANY </t>
  </si>
  <si>
    <t>DTE2258101030054</t>
  </si>
  <si>
    <t xml:space="preserve">INTHANACHACK </t>
  </si>
  <si>
    <t>Phetnakhone</t>
  </si>
  <si>
    <t>K20- MKT 1</t>
  </si>
  <si>
    <t>K20-MKT1</t>
  </si>
  <si>
    <t>DTE2353401150001</t>
  </si>
  <si>
    <t>DTE2353401150018</t>
  </si>
  <si>
    <t>DTE2353401150012</t>
  </si>
  <si>
    <t>DTE2353401150016</t>
  </si>
  <si>
    <t>DTE2353401150019</t>
  </si>
  <si>
    <t>Đỗ Thị Như</t>
  </si>
  <si>
    <t>DTE2353401150025</t>
  </si>
  <si>
    <t>Chiêm</t>
  </si>
  <si>
    <t>DTE2353401150031</t>
  </si>
  <si>
    <t>Mai Thái</t>
  </si>
  <si>
    <t>DTE2353401150035</t>
  </si>
  <si>
    <t>DTE2353401150036</t>
  </si>
  <si>
    <t>Nguyễn Đoàn Phương</t>
  </si>
  <si>
    <t>DTE2353401150039</t>
  </si>
  <si>
    <t>DTE2353401150044</t>
  </si>
  <si>
    <t>DTE2353401150045</t>
  </si>
  <si>
    <t>DTE2353401150048</t>
  </si>
  <si>
    <t>DTE2353401150049</t>
  </si>
  <si>
    <t>Đỗ Mỹ</t>
  </si>
  <si>
    <t>DTE2353401150053</t>
  </si>
  <si>
    <t>Nguyễn Bùi Chung</t>
  </si>
  <si>
    <t>DTE2353401150054</t>
  </si>
  <si>
    <t>DTE2353401150231</t>
  </si>
  <si>
    <t>Vũ Trung</t>
  </si>
  <si>
    <t>DTE2353401150055</t>
  </si>
  <si>
    <t>Dương Thị Bích</t>
  </si>
  <si>
    <t>DTE2353401150056</t>
  </si>
  <si>
    <t>DTE2353401150059</t>
  </si>
  <si>
    <t>DTE2353401150061</t>
  </si>
  <si>
    <t>DTE2353401150065</t>
  </si>
  <si>
    <t>DTE2353401150068</t>
  </si>
  <si>
    <t>DTE2353401150069</t>
  </si>
  <si>
    <t>Vũ Thị Cao</t>
  </si>
  <si>
    <t>DTE2353401150079</t>
  </si>
  <si>
    <t>DTE2353401150080</t>
  </si>
  <si>
    <t>DTE2353401150078</t>
  </si>
  <si>
    <t>Chúc Thị Minh</t>
  </si>
  <si>
    <t>DTE2353401150074</t>
  </si>
  <si>
    <t>DTE2353401150073</t>
  </si>
  <si>
    <t>Vi Thanh</t>
  </si>
  <si>
    <t>DTE2353401150087</t>
  </si>
  <si>
    <t>DTE2353401150234</t>
  </si>
  <si>
    <t xml:space="preserve">Đỗ Ngọc </t>
  </si>
  <si>
    <t>DTE2353401150094</t>
  </si>
  <si>
    <t>Lê Nguyễn Diệu</t>
  </si>
  <si>
    <t>DTE2353401150089</t>
  </si>
  <si>
    <t>DTE2353401150097</t>
  </si>
  <si>
    <t>Nịnh Tuyết</t>
  </si>
  <si>
    <t>DTE2353401150098</t>
  </si>
  <si>
    <t>Đào Trung</t>
  </si>
  <si>
    <t>DTE2353401150102</t>
  </si>
  <si>
    <t>DTE2353401150099</t>
  </si>
  <si>
    <t>Ma Tuấn</t>
  </si>
  <si>
    <t>DTE2353401150104</t>
  </si>
  <si>
    <t>DTE2353401150002</t>
  </si>
  <si>
    <t>Lê Thị Tuyết</t>
  </si>
  <si>
    <t>DTE2353401150108</t>
  </si>
  <si>
    <t>DTE2353401150237</t>
  </si>
  <si>
    <t>DTE2353401150115</t>
  </si>
  <si>
    <t>DTE2353401150118</t>
  </si>
  <si>
    <t>DTE2353401150119</t>
  </si>
  <si>
    <t>DTE2353401150124</t>
  </si>
  <si>
    <t>DTE2353401150131</t>
  </si>
  <si>
    <t>DTE2353401150134</t>
  </si>
  <si>
    <t>Đinh Thị Hà</t>
  </si>
  <si>
    <t>DTE2353401150133</t>
  </si>
  <si>
    <t>Khúc Thị Bình</t>
  </si>
  <si>
    <t>DTE2353401150145</t>
  </si>
  <si>
    <t>DTE2353401150157</t>
  </si>
  <si>
    <t>DTE2353401150159</t>
  </si>
  <si>
    <t>DTE2353401150150</t>
  </si>
  <si>
    <t>DTE2353401150161</t>
  </si>
  <si>
    <t>DTE2353401150163</t>
  </si>
  <si>
    <t>DTE2353401150004</t>
  </si>
  <si>
    <t>DTE2353401150003</t>
  </si>
  <si>
    <t>Vũ Thị Anh</t>
  </si>
  <si>
    <t>DTE2353401150167</t>
  </si>
  <si>
    <t>DTE2353401150172</t>
  </si>
  <si>
    <t>Lại Phương</t>
  </si>
  <si>
    <t>DTE2353401150171</t>
  </si>
  <si>
    <t>DTE2353401150168</t>
  </si>
  <si>
    <t>DTE2353401150169</t>
  </si>
  <si>
    <t>DTE2353401150175</t>
  </si>
  <si>
    <t>DTE2353401150176</t>
  </si>
  <si>
    <t>Lưu Mạnh</t>
  </si>
  <si>
    <t>DTE2353401150177</t>
  </si>
  <si>
    <t>Lý Anh</t>
  </si>
  <si>
    <t>DTE2353401150182</t>
  </si>
  <si>
    <t>DTE2353401150183</t>
  </si>
  <si>
    <t>DTE2353401150185</t>
  </si>
  <si>
    <t>Phạm Nguyễn Hà</t>
  </si>
  <si>
    <t>DTE2353401150189</t>
  </si>
  <si>
    <t>DTE2353401150188</t>
  </si>
  <si>
    <t>K20- MKT 2</t>
  </si>
  <si>
    <t>K20-MKT2</t>
  </si>
  <si>
    <t>DTE2353401150005</t>
  </si>
  <si>
    <t xml:space="preserve">Lê Bá Đức </t>
  </si>
  <si>
    <t>DTE2353401150008</t>
  </si>
  <si>
    <t xml:space="preserve">Bùi Phương </t>
  </si>
  <si>
    <t>DTE2353401150013</t>
  </si>
  <si>
    <t xml:space="preserve">Hoàng Lan </t>
  </si>
  <si>
    <t>DTE2353401150007</t>
  </si>
  <si>
    <t>DTE2353401150009</t>
  </si>
  <si>
    <t xml:space="preserve">Trần Phương </t>
  </si>
  <si>
    <t>DTE2353401150010</t>
  </si>
  <si>
    <t>Vũ Nguyễn Quỳnh</t>
  </si>
  <si>
    <t>DTE2353401150017</t>
  </si>
  <si>
    <t xml:space="preserve">Trần Ngọc </t>
  </si>
  <si>
    <t>DTE2353401150020</t>
  </si>
  <si>
    <t xml:space="preserve">Dương Phương </t>
  </si>
  <si>
    <t>Chà</t>
  </si>
  <si>
    <t>DTE2353401150023</t>
  </si>
  <si>
    <t>DTE2353401150026</t>
  </si>
  <si>
    <t xml:space="preserve">Bàn Văn </t>
  </si>
  <si>
    <t>DTE2353401150027</t>
  </si>
  <si>
    <t>Cử</t>
  </si>
  <si>
    <t>DTE2353401150033</t>
  </si>
  <si>
    <t xml:space="preserve">Phùng Văn </t>
  </si>
  <si>
    <t>DTE2353401150034</t>
  </si>
  <si>
    <t xml:space="preserve">Trịnh Khánh </t>
  </si>
  <si>
    <t>DTE2353401150032</t>
  </si>
  <si>
    <t>Doãn Hoàng</t>
  </si>
  <si>
    <t>DTE2353401150028</t>
  </si>
  <si>
    <t xml:space="preserve">Hoàng Anh </t>
  </si>
  <si>
    <t>DTE2353401150030</t>
  </si>
  <si>
    <t xml:space="preserve">Nguyễn Thái </t>
  </si>
  <si>
    <t>DTE2353401150190</t>
  </si>
  <si>
    <t>DTE2353401150192</t>
  </si>
  <si>
    <t xml:space="preserve">Quách Thành </t>
  </si>
  <si>
    <t>DTE2353401150191</t>
  </si>
  <si>
    <t xml:space="preserve">Phan Nguyễn Hải </t>
  </si>
  <si>
    <t>Đăng</t>
  </si>
  <si>
    <t>DTE2353401150043</t>
  </si>
  <si>
    <t xml:space="preserve">Phạm Hồng </t>
  </si>
  <si>
    <t>DTE2353401150040</t>
  </si>
  <si>
    <t xml:space="preserve">Phạm Khánh </t>
  </si>
  <si>
    <t>DTE2353401150046</t>
  </si>
  <si>
    <t>DTE2353401150047</t>
  </si>
  <si>
    <t>DTE2353401150052</t>
  </si>
  <si>
    <t>DTE2353401150051</t>
  </si>
  <si>
    <t>DTE2353401150050</t>
  </si>
  <si>
    <t>DTE2353401150057</t>
  </si>
  <si>
    <t>DTE2353401150060</t>
  </si>
  <si>
    <t xml:space="preserve">Triệu Đức </t>
  </si>
  <si>
    <t>DTE2353401150063</t>
  </si>
  <si>
    <t xml:space="preserve">Ma Doãn </t>
  </si>
  <si>
    <t>DTE2353401150064</t>
  </si>
  <si>
    <t>DTE2353401150070</t>
  </si>
  <si>
    <t>DTE2353401150083</t>
  </si>
  <si>
    <t xml:space="preserve">Đồng Thị Khánh </t>
  </si>
  <si>
    <t>DTE2353401150082</t>
  </si>
  <si>
    <t xml:space="preserve">Phan Thị </t>
  </si>
  <si>
    <t>DTE2353401150081</t>
  </si>
  <si>
    <t>DTE2353401150071</t>
  </si>
  <si>
    <t xml:space="preserve">Bàn Thị Linh </t>
  </si>
  <si>
    <t>DTE2353401150072</t>
  </si>
  <si>
    <t xml:space="preserve">Phạm Thị Mai </t>
  </si>
  <si>
    <t>DTE2353401150075</t>
  </si>
  <si>
    <t xml:space="preserve">Hoàng Thu </t>
  </si>
  <si>
    <t>DTE2353401150085</t>
  </si>
  <si>
    <t>DTE2353401150086</t>
  </si>
  <si>
    <t xml:space="preserve">Phùng Thị Kim </t>
  </si>
  <si>
    <t>DTE2353401150096</t>
  </si>
  <si>
    <t>DTE2353401150095</t>
  </si>
  <si>
    <t xml:space="preserve">Nguyễn Thị Khánh </t>
  </si>
  <si>
    <t>DTE2353401150093</t>
  </si>
  <si>
    <t xml:space="preserve">Nguyễn Thúy </t>
  </si>
  <si>
    <t>DTE2353401150092</t>
  </si>
  <si>
    <t xml:space="preserve">Trương Diệu </t>
  </si>
  <si>
    <t>DTE2353401150101</t>
  </si>
  <si>
    <t xml:space="preserve">Nguyễn Thanh </t>
  </si>
  <si>
    <t>DTE2353401150103</t>
  </si>
  <si>
    <t>DTE2353401150109</t>
  </si>
  <si>
    <t xml:space="preserve">Lý Thị Tuyết </t>
  </si>
  <si>
    <t>DTE2353401150106</t>
  </si>
  <si>
    <t>Ngô Ngọc</t>
  </si>
  <si>
    <t>DTE2353401150107</t>
  </si>
  <si>
    <t>DTE2353401150111</t>
  </si>
  <si>
    <t>DTE2353401150112</t>
  </si>
  <si>
    <t>DTE2353401150113</t>
  </si>
  <si>
    <t>DTE2353401150114</t>
  </si>
  <si>
    <t>DTE2353401150125</t>
  </si>
  <si>
    <t xml:space="preserve">Đồng Thị Huyền </t>
  </si>
  <si>
    <t>DTE2353401150123</t>
  </si>
  <si>
    <t xml:space="preserve">Lại Lan </t>
  </si>
  <si>
    <t>DTE2353401150122</t>
  </si>
  <si>
    <t xml:space="preserve">Nguyễn Thị Yến </t>
  </si>
  <si>
    <t>DTE2353401150127</t>
  </si>
  <si>
    <t xml:space="preserve">Thân Thị Hồng </t>
  </si>
  <si>
    <t>DTE2353401150128</t>
  </si>
  <si>
    <t>DTE2353401150135</t>
  </si>
  <si>
    <t>Giang Thị Hoài</t>
  </si>
  <si>
    <t>DTE2353401150136</t>
  </si>
  <si>
    <t xml:space="preserve">Trần Thị Kim </t>
  </si>
  <si>
    <t>DTE2353401150143</t>
  </si>
  <si>
    <t>Nông Cương Quyết</t>
  </si>
  <si>
    <t>Quyết</t>
  </si>
  <si>
    <t>DTE2353401150144</t>
  </si>
  <si>
    <t>DTE2353401150147</t>
  </si>
  <si>
    <t xml:space="preserve">Tướng Thị Minh </t>
  </si>
  <si>
    <t>DTE2353401150153</t>
  </si>
  <si>
    <t xml:space="preserve">Đỗ Tiến </t>
  </si>
  <si>
    <t>DTE2353401150156</t>
  </si>
  <si>
    <t>DTE2353401150151</t>
  </si>
  <si>
    <t xml:space="preserve">Ma Tiến </t>
  </si>
  <si>
    <t>DTE2353401150152</t>
  </si>
  <si>
    <t xml:space="preserve">Trần Quang </t>
  </si>
  <si>
    <t>DTE2353401150162</t>
  </si>
  <si>
    <t xml:space="preserve">Nguyễn Thị Bảo </t>
  </si>
  <si>
    <t>DTE2353401150164</t>
  </si>
  <si>
    <t>DTE2353401150166</t>
  </si>
  <si>
    <t>DTE2353401150165</t>
  </si>
  <si>
    <t>DTE2353401150174</t>
  </si>
  <si>
    <t xml:space="preserve">Phạm Xuân </t>
  </si>
  <si>
    <t>DTE2353401150178</t>
  </si>
  <si>
    <t>DTE2353401150181</t>
  </si>
  <si>
    <t>DTE2353401150184</t>
  </si>
  <si>
    <t xml:space="preserve">Trần Thị Thanh </t>
  </si>
  <si>
    <t>K20- MKT 3</t>
  </si>
  <si>
    <t>K20-MKT3</t>
  </si>
  <si>
    <t>DTE2353401150225</t>
  </si>
  <si>
    <t>DTE2353401150211</t>
  </si>
  <si>
    <t xml:space="preserve">Hoàng Thị Quỳnh </t>
  </si>
  <si>
    <t>DTE2353401150210</t>
  </si>
  <si>
    <t xml:space="preserve">Ma Thị Phương </t>
  </si>
  <si>
    <t>DTE2353401150006</t>
  </si>
  <si>
    <t>DTE2353401150015</t>
  </si>
  <si>
    <t xml:space="preserve">Pờ Duy </t>
  </si>
  <si>
    <t>DTE2353401150212</t>
  </si>
  <si>
    <t xml:space="preserve">Trần Chu Quỳnh </t>
  </si>
  <si>
    <t>DTE2353401150011</t>
  </si>
  <si>
    <t>DTE2353401150194</t>
  </si>
  <si>
    <t xml:space="preserve">Ma Ngọc </t>
  </si>
  <si>
    <t>DTE2353401150022</t>
  </si>
  <si>
    <t xml:space="preserve">Đào Tùng </t>
  </si>
  <si>
    <t>DTE2353401150229</t>
  </si>
  <si>
    <t>DTE2353401150024</t>
  </si>
  <si>
    <t>DTE2353401150021</t>
  </si>
  <si>
    <t xml:space="preserve">Trần Huyền </t>
  </si>
  <si>
    <t>DTE2353401150199</t>
  </si>
  <si>
    <t xml:space="preserve">Đặng Ích </t>
  </si>
  <si>
    <t>DTE2353401150029</t>
  </si>
  <si>
    <t>DTE2353401150193</t>
  </si>
  <si>
    <t>DTE2353401150037</t>
  </si>
  <si>
    <t xml:space="preserve">Phạm Hương </t>
  </si>
  <si>
    <t>DTE2353401150042</t>
  </si>
  <si>
    <t xml:space="preserve">Huỳnh Thị Thu </t>
  </si>
  <si>
    <t>DTE2353401150041</t>
  </si>
  <si>
    <t>DTE2353401150038</t>
  </si>
  <si>
    <t xml:space="preserve">Nguyễn Việt </t>
  </si>
  <si>
    <t>DTE2353401150195</t>
  </si>
  <si>
    <t xml:space="preserve">Phan Thái </t>
  </si>
  <si>
    <t>DTE2353401150215</t>
  </si>
  <si>
    <t>DTE2353401150058</t>
  </si>
  <si>
    <t>DTE2353401150062</t>
  </si>
  <si>
    <t xml:space="preserve">Dương Minh </t>
  </si>
  <si>
    <t>DTE2353401150066</t>
  </si>
  <si>
    <t>DTE2353401150067</t>
  </si>
  <si>
    <t xml:space="preserve">Mạc Thị Kim </t>
  </si>
  <si>
    <t>DTE2353401150196</t>
  </si>
  <si>
    <t xml:space="preserve">Nguyễn Ngô Mạnh </t>
  </si>
  <si>
    <t>DTE2353401150216</t>
  </si>
  <si>
    <t>DTE2353401150076</t>
  </si>
  <si>
    <t xml:space="preserve">Ngô Thiên </t>
  </si>
  <si>
    <t>DTE2353401150077</t>
  </si>
  <si>
    <t>DTE2353401150084</t>
  </si>
  <si>
    <t>Trần Duy</t>
  </si>
  <si>
    <t>DTE2353401150217</t>
  </si>
  <si>
    <t xml:space="preserve">Bùi Tuấn </t>
  </si>
  <si>
    <t>DTE2353401150090</t>
  </si>
  <si>
    <t>DTE2353401150091</t>
  </si>
  <si>
    <t>DTE2353401150218</t>
  </si>
  <si>
    <t>DTE2353401150105</t>
  </si>
  <si>
    <t xml:space="preserve">Nguyễn Thị Hương </t>
  </si>
  <si>
    <t>DTE2353401150116</t>
  </si>
  <si>
    <t xml:space="preserve">Phạm Thị Thủy </t>
  </si>
  <si>
    <t>DTE2353401150200</t>
  </si>
  <si>
    <t xml:space="preserve">Nông Thị Bích </t>
  </si>
  <si>
    <t>DTE2353401150227</t>
  </si>
  <si>
    <t xml:space="preserve">Tống Thảo </t>
  </si>
  <si>
    <t>DTE2353401150236</t>
  </si>
  <si>
    <t>Tống Minh</t>
  </si>
  <si>
    <t>DTE2353401150120</t>
  </si>
  <si>
    <t xml:space="preserve">Nguyễn Thảo </t>
  </si>
  <si>
    <t>DTE2353401150126</t>
  </si>
  <si>
    <t>DTE2353401150208</t>
  </si>
  <si>
    <t xml:space="preserve">Trần Hồng </t>
  </si>
  <si>
    <t>DTE2353401150220</t>
  </si>
  <si>
    <t>DTE2353401150129</t>
  </si>
  <si>
    <t xml:space="preserve">Tạ Ngọc </t>
  </si>
  <si>
    <t>DTE2353401150132</t>
  </si>
  <si>
    <t xml:space="preserve">Nguyễn Trần </t>
  </si>
  <si>
    <t>DTE2353401150140</t>
  </si>
  <si>
    <t xml:space="preserve">Lăng Minh </t>
  </si>
  <si>
    <t>DTE2353401150138</t>
  </si>
  <si>
    <t>DTE2353401150139</t>
  </si>
  <si>
    <t>DTE2353401150137</t>
  </si>
  <si>
    <t xml:space="preserve">Nguyễn Minh </t>
  </si>
  <si>
    <t>DTE2353401150141</t>
  </si>
  <si>
    <t xml:space="preserve">Lục Văn </t>
  </si>
  <si>
    <t>DTE2353401150228</t>
  </si>
  <si>
    <t xml:space="preserve">Phi Thị Thanh </t>
  </si>
  <si>
    <t>DTE2353401150146</t>
  </si>
  <si>
    <t>Vũ Giang Việt</t>
  </si>
  <si>
    <t>DTE2353401150148</t>
  </si>
  <si>
    <t xml:space="preserve">Lương Thị Thành </t>
  </si>
  <si>
    <t>DTE2353401150155</t>
  </si>
  <si>
    <t>Đồng Thị Yến</t>
  </si>
  <si>
    <t>DTE2353401150223</t>
  </si>
  <si>
    <t xml:space="preserve">Trần Trọng </t>
  </si>
  <si>
    <t>DTE2353401150224</t>
  </si>
  <si>
    <t>DTE2353401150198</t>
  </si>
  <si>
    <t>DTE2353401150226</t>
  </si>
  <si>
    <t xml:space="preserve">Hứa Đức </t>
  </si>
  <si>
    <t>DTE2353401150160</t>
  </si>
  <si>
    <t xml:space="preserve">Trần Thị Anh </t>
  </si>
  <si>
    <t>DTE2353401150170</t>
  </si>
  <si>
    <t>DTE2353401150239</t>
  </si>
  <si>
    <t>DTE2353401150173</t>
  </si>
  <si>
    <t>DTE2353401150180</t>
  </si>
  <si>
    <t xml:space="preserve">Dương Thị Bạch </t>
  </si>
  <si>
    <t>DTE2353401150209</t>
  </si>
  <si>
    <t>DTE2353401150186</t>
  </si>
  <si>
    <t xml:space="preserve">Lê Thanh </t>
  </si>
  <si>
    <t>DTE2353401150187</t>
  </si>
  <si>
    <t xml:space="preserve">Đinh Thị Như </t>
  </si>
  <si>
    <t>Ý</t>
  </si>
  <si>
    <t>K20- QTDV DLLH</t>
  </si>
  <si>
    <t>K20-DLLH</t>
  </si>
  <si>
    <t>DTE2358101030002</t>
  </si>
  <si>
    <t>DTE2358101030003</t>
  </si>
  <si>
    <t>Cần</t>
  </si>
  <si>
    <t>DTE2358101030038</t>
  </si>
  <si>
    <t>DTE2358101030037</t>
  </si>
  <si>
    <t>DTE2358101030005</t>
  </si>
  <si>
    <t>Nguyễn Thị Thái</t>
  </si>
  <si>
    <t>DTE2358101030006</t>
  </si>
  <si>
    <t>DTE2358101030007</t>
  </si>
  <si>
    <t xml:space="preserve">Lộc Thị Thu </t>
  </si>
  <si>
    <t>DTE2358101030009</t>
  </si>
  <si>
    <t>DTE2358101030040</t>
  </si>
  <si>
    <t>Phạm Thị Nguyên</t>
  </si>
  <si>
    <t>DTE2358101030039</t>
  </si>
  <si>
    <t>DTE2358101030010</t>
  </si>
  <si>
    <t>DTE2358101030011</t>
  </si>
  <si>
    <t>DTE2358101030045</t>
  </si>
  <si>
    <t>DTE2358101030013</t>
  </si>
  <si>
    <t>Hà Thanh</t>
  </si>
  <si>
    <t>DTE2358101030012</t>
  </si>
  <si>
    <t xml:space="preserve">Hoàng Thu  </t>
  </si>
  <si>
    <t>DTE2358101030014</t>
  </si>
  <si>
    <t>Lộc Thị Ngọc</t>
  </si>
  <si>
    <t>DTE2358101030041</t>
  </si>
  <si>
    <t>DTE2358101030015</t>
  </si>
  <si>
    <t>Vương Thị</t>
  </si>
  <si>
    <t>DTE2358101030042</t>
  </si>
  <si>
    <t>Đoàn Mai</t>
  </si>
  <si>
    <t>DTE2358101030016</t>
  </si>
  <si>
    <t>Ngô Thùy</t>
  </si>
  <si>
    <t>DTE2358101030019</t>
  </si>
  <si>
    <t>DTE2358101030047</t>
  </si>
  <si>
    <t xml:space="preserve">Đặng Thị   </t>
  </si>
  <si>
    <t>DTE2358101030021</t>
  </si>
  <si>
    <t>Nhé</t>
  </si>
  <si>
    <t>DTE2358101030022</t>
  </si>
  <si>
    <t>Nguyễn Thị Tuyết</t>
  </si>
  <si>
    <t>DTE2358101030023</t>
  </si>
  <si>
    <t>DTE2358101030024</t>
  </si>
  <si>
    <t>DTE2358101030026</t>
  </si>
  <si>
    <t>Hứa Thị Ánh</t>
  </si>
  <si>
    <t>DTE2358101030028</t>
  </si>
  <si>
    <t>DTE2358101030027</t>
  </si>
  <si>
    <t>DTE2358101030029</t>
  </si>
  <si>
    <t>DTE2358101030030</t>
  </si>
  <si>
    <t>Nguyễn Hạnh</t>
  </si>
  <si>
    <t>DTE2358101030031</t>
  </si>
  <si>
    <t>Triệu Thu</t>
  </si>
  <si>
    <t>DTE2358101030032</t>
  </si>
  <si>
    <t>Lương Huyền</t>
  </si>
  <si>
    <t>DTE2358101030001</t>
  </si>
  <si>
    <t>DTE2358101030046</t>
  </si>
  <si>
    <t>Út</t>
  </si>
  <si>
    <t>DTE2358101030043</t>
  </si>
  <si>
    <t>DTE2358101030044</t>
  </si>
  <si>
    <t>Lương Hương</t>
  </si>
  <si>
    <t>DTE2358101030034</t>
  </si>
  <si>
    <t>Lưu Bích</t>
  </si>
  <si>
    <t>DTE2358101030033</t>
  </si>
  <si>
    <t>DTE2358101030036</t>
  </si>
  <si>
    <t>DTE2358101030035</t>
  </si>
  <si>
    <t>K20- KDQT</t>
  </si>
  <si>
    <t>K20-KDQT</t>
  </si>
  <si>
    <t>K20</t>
  </si>
  <si>
    <t>DTE2353401200002</t>
  </si>
  <si>
    <t xml:space="preserve">Nguyễn Thị Lan </t>
  </si>
  <si>
    <t>DTE2353401200025</t>
  </si>
  <si>
    <t>DTE2353401200001</t>
  </si>
  <si>
    <t>DTE235340100004</t>
  </si>
  <si>
    <t xml:space="preserve">Trương Nguyễn Vân </t>
  </si>
  <si>
    <t>DTE2353401200026</t>
  </si>
  <si>
    <t xml:space="preserve">Nguyễn Thùy </t>
  </si>
  <si>
    <t>DTE2353401200005</t>
  </si>
  <si>
    <t xml:space="preserve">Ngô Thanh </t>
  </si>
  <si>
    <t>DTE2353401200024</t>
  </si>
  <si>
    <t xml:space="preserve">Nguyễn Hoàng </t>
  </si>
  <si>
    <t>DTE2353401200006</t>
  </si>
  <si>
    <t>DTE2353401200007</t>
  </si>
  <si>
    <t>DTE2353401200018</t>
  </si>
  <si>
    <t xml:space="preserve">Trần Thị Phương </t>
  </si>
  <si>
    <t xml:space="preserve">Nguyễn Linh </t>
  </si>
  <si>
    <t>DTE2353401200008</t>
  </si>
  <si>
    <t>Lê Thế</t>
  </si>
  <si>
    <t>DTE235340120009</t>
  </si>
  <si>
    <t xml:space="preserve">Chu Văn </t>
  </si>
  <si>
    <t>DTE2353401200011</t>
  </si>
  <si>
    <t>DTE2353401200012</t>
  </si>
  <si>
    <t xml:space="preserve">Nguyễn Trung </t>
  </si>
  <si>
    <t>DTE2353401200013</t>
  </si>
  <si>
    <t xml:space="preserve">Nguyễn Thị Thanh </t>
  </si>
  <si>
    <t>DTE2353401200015</t>
  </si>
  <si>
    <t xml:space="preserve">Tạ Bích </t>
  </si>
  <si>
    <t>DTE2353401200016</t>
  </si>
  <si>
    <t xml:space="preserve">Tô Thị Khánh </t>
  </si>
  <si>
    <t>DTE2353401200028</t>
  </si>
  <si>
    <t>DTE2353401200027</t>
  </si>
  <si>
    <t xml:space="preserve">Nông Hải </t>
  </si>
  <si>
    <t>DTE2353401200017</t>
  </si>
  <si>
    <t>DTE2353401200019</t>
  </si>
  <si>
    <t xml:space="preserve">Đàm Mai </t>
  </si>
  <si>
    <t>DTE2303401200020</t>
  </si>
  <si>
    <t xml:space="preserve">Diệp Thị </t>
  </si>
  <si>
    <t>DTE2353401200021</t>
  </si>
  <si>
    <t>DTE2353401200029</t>
  </si>
  <si>
    <t xml:space="preserve">Vi Văn </t>
  </si>
  <si>
    <t>Trưởng</t>
  </si>
  <si>
    <t>DTE2353401200022</t>
  </si>
  <si>
    <t>DTE2353401200023</t>
  </si>
  <si>
    <t xml:space="preserve">Trần Hải </t>
  </si>
  <si>
    <t>LỚP K18 TÀI CHÍNH DOANH NGHIỆP A</t>
  </si>
  <si>
    <t>DTE2153402010030</t>
  </si>
  <si>
    <t xml:space="preserve"> Hoàng Thị Thu</t>
  </si>
  <si>
    <t>DTE2153402010165</t>
  </si>
  <si>
    <t xml:space="preserve"> Đinh Thị Quỳnh</t>
  </si>
  <si>
    <t>DTE2153402010171</t>
  </si>
  <si>
    <t xml:space="preserve"> Đoàn Thị</t>
  </si>
  <si>
    <t>DTE2153402010048</t>
  </si>
  <si>
    <t xml:space="preserve"> Nguyễn Ngọc</t>
  </si>
  <si>
    <t>DTE2153402010065</t>
  </si>
  <si>
    <t xml:space="preserve"> Nông Thị Minh</t>
  </si>
  <si>
    <t>DTE2153402010010</t>
  </si>
  <si>
    <t xml:space="preserve"> Bàn Ngọc</t>
  </si>
  <si>
    <t>DTE2153402010004</t>
  </si>
  <si>
    <t xml:space="preserve"> Bùi Minh</t>
  </si>
  <si>
    <t>DTE2153402010057</t>
  </si>
  <si>
    <t xml:space="preserve"> Triệu Ngọc</t>
  </si>
  <si>
    <t>DTE2153402010161</t>
  </si>
  <si>
    <t xml:space="preserve"> Hoàng Thị Ngọc</t>
  </si>
  <si>
    <t>DTE2153402010149</t>
  </si>
  <si>
    <t xml:space="preserve"> Lường Thị</t>
  </si>
  <si>
    <t>DTE2153402010002</t>
  </si>
  <si>
    <t xml:space="preserve"> Lưu Thị Thu</t>
  </si>
  <si>
    <t>DTE2153402010024</t>
  </si>
  <si>
    <t xml:space="preserve"> Phạm Thị Bích</t>
  </si>
  <si>
    <t>DTE2153402010025</t>
  </si>
  <si>
    <t xml:space="preserve"> Trương Mỹ</t>
  </si>
  <si>
    <t>DTE2153402010069</t>
  </si>
  <si>
    <t xml:space="preserve"> Lèng Thị</t>
  </si>
  <si>
    <t>DTE2153402010070</t>
  </si>
  <si>
    <t xml:space="preserve"> Dương Thị</t>
  </si>
  <si>
    <t>DTE2153402010008</t>
  </si>
  <si>
    <t xml:space="preserve"> Nguyễn Quang</t>
  </si>
  <si>
    <t>DTE2153402010026</t>
  </si>
  <si>
    <t xml:space="preserve"> Nguyễn Thị</t>
  </si>
  <si>
    <t>DTE2153402010167</t>
  </si>
  <si>
    <t xml:space="preserve"> Ngô Thị</t>
  </si>
  <si>
    <t>DTE2153401150072</t>
  </si>
  <si>
    <t>DTE2153402010033</t>
  </si>
  <si>
    <t xml:space="preserve"> Bùi Thanh</t>
  </si>
  <si>
    <t>DTE2153402010012</t>
  </si>
  <si>
    <t xml:space="preserve"> Nguyễn Thị Linh</t>
  </si>
  <si>
    <t>DTE2153402010053</t>
  </si>
  <si>
    <t xml:space="preserve"> Phan Mỹ</t>
  </si>
  <si>
    <t>DTE2153402010007</t>
  </si>
  <si>
    <t xml:space="preserve"> Trần Thị Phương</t>
  </si>
  <si>
    <t>DTE2153402010168</t>
  </si>
  <si>
    <t xml:space="preserve"> Trần Thị Thảo</t>
  </si>
  <si>
    <t>DTE2153402010015</t>
  </si>
  <si>
    <t xml:space="preserve"> Đỗ Trà</t>
  </si>
  <si>
    <t>Mi</t>
  </si>
  <si>
    <t>DTE2153402010160</t>
  </si>
  <si>
    <t xml:space="preserve"> Hoàng Thanh</t>
  </si>
  <si>
    <t>DTE2153402010064</t>
  </si>
  <si>
    <t xml:space="preserve"> Lao Thị</t>
  </si>
  <si>
    <t>Ngàn</t>
  </si>
  <si>
    <t>DTE2153402010018</t>
  </si>
  <si>
    <t xml:space="preserve"> Phạm Khánh</t>
  </si>
  <si>
    <t>DTE2153402010058</t>
  </si>
  <si>
    <t xml:space="preserve"> Hoàng Hải</t>
  </si>
  <si>
    <t>DTE2153402010034</t>
  </si>
  <si>
    <t xml:space="preserve"> Trần Thị Thanh</t>
  </si>
  <si>
    <t>DTE2153402010028</t>
  </si>
  <si>
    <t xml:space="preserve"> Vũ Việt</t>
  </si>
  <si>
    <t>DTE2153402010154</t>
  </si>
  <si>
    <t xml:space="preserve"> Bùi Quang</t>
  </si>
  <si>
    <t>DTE2153402010035</t>
  </si>
  <si>
    <t xml:space="preserve"> Lê Thị Thanh</t>
  </si>
  <si>
    <t>DTE2153402010071</t>
  </si>
  <si>
    <t xml:space="preserve"> Vũ Thị</t>
  </si>
  <si>
    <t>DTE2153402010019</t>
  </si>
  <si>
    <t xml:space="preserve"> Đào Kim</t>
  </si>
  <si>
    <t>DTE2153402010046</t>
  </si>
  <si>
    <t xml:space="preserve"> Phạm Thị Thu</t>
  </si>
  <si>
    <t>DTE2153402010029</t>
  </si>
  <si>
    <t xml:space="preserve"> Đỗ Thị Thu</t>
  </si>
  <si>
    <t>DTE2153402010060</t>
  </si>
  <si>
    <t xml:space="preserve"> Lê Thị Việt</t>
  </si>
  <si>
    <t>DTE2153402010040</t>
  </si>
  <si>
    <t xml:space="preserve"> Hà Thị Ngọc</t>
  </si>
  <si>
    <t>DTE2153402010042</t>
  </si>
  <si>
    <t xml:space="preserve"> Trần Lệ</t>
  </si>
  <si>
    <t>LỚP K18 TÀI CHÍNH DOANH NGHIỆP B</t>
  </si>
  <si>
    <t>DTE2153402010094</t>
  </si>
  <si>
    <t>Đinh Thị Vân</t>
  </si>
  <si>
    <t>DTE2153402010157</t>
  </si>
  <si>
    <t>DTE2153402010148</t>
  </si>
  <si>
    <t>DTE2153402010109</t>
  </si>
  <si>
    <t>Vũ Thị Vân</t>
  </si>
  <si>
    <t>DTE2153402010098</t>
  </si>
  <si>
    <t>Đào Kim</t>
  </si>
  <si>
    <t>DTE2153402010116</t>
  </si>
  <si>
    <t>DTE2153402010140</t>
  </si>
  <si>
    <t>Nguyễn Kiên</t>
  </si>
  <si>
    <t>DTE2153402010075</t>
  </si>
  <si>
    <t>Phạm Thị Hoài</t>
  </si>
  <si>
    <t>DTE2153402010099</t>
  </si>
  <si>
    <t>DTE2153402010085</t>
  </si>
  <si>
    <t>DTE2153402010082</t>
  </si>
  <si>
    <t>DTE2153402010150</t>
  </si>
  <si>
    <t>Lại Thanh</t>
  </si>
  <si>
    <t>DTE2153402010174</t>
  </si>
  <si>
    <t>DTE2153402010117</t>
  </si>
  <si>
    <t>DTE2153402010132</t>
  </si>
  <si>
    <t>DTE2153402010181</t>
  </si>
  <si>
    <t>Nông Vân</t>
  </si>
  <si>
    <t>DTE2153402010120</t>
  </si>
  <si>
    <t>DTE2153402010133</t>
  </si>
  <si>
    <t>Hoàng Khánh</t>
  </si>
  <si>
    <t>DTE2153402010072</t>
  </si>
  <si>
    <t>Vũ Hương</t>
  </si>
  <si>
    <t>DTE2153402010134</t>
  </si>
  <si>
    <t>Mười</t>
  </si>
  <si>
    <t>DTE2153402010112</t>
  </si>
  <si>
    <t>Trần Trà</t>
  </si>
  <si>
    <t>DTE2153402010129</t>
  </si>
  <si>
    <t>Vi Thị Trà</t>
  </si>
  <si>
    <t>DTE2153402010113</t>
  </si>
  <si>
    <t>DTE2153402010118</t>
  </si>
  <si>
    <t>DTE2153402010083</t>
  </si>
  <si>
    <t>Hoàng Thị Yến</t>
  </si>
  <si>
    <t>DTE2153402010158</t>
  </si>
  <si>
    <t>DTE2153402010095</t>
  </si>
  <si>
    <t>DTE2153402010122</t>
  </si>
  <si>
    <t>DTE2153402010102</t>
  </si>
  <si>
    <t>DTE2153402010180</t>
  </si>
  <si>
    <t>DTE2153402010123</t>
  </si>
  <si>
    <t>Ngô Thị Lan</t>
  </si>
  <si>
    <t>DTE2153402010076</t>
  </si>
  <si>
    <t>DTE2153402010138</t>
  </si>
  <si>
    <t>DTE2153402010103</t>
  </si>
  <si>
    <t>DTE2153402010087</t>
  </si>
  <si>
    <t>Lều Thị Phương</t>
  </si>
  <si>
    <t>DTE2153402010126</t>
  </si>
  <si>
    <t>DTE2153402010125</t>
  </si>
  <si>
    <t>Hoàng Mạnh</t>
  </si>
  <si>
    <t>DTE2153402010104</t>
  </si>
  <si>
    <t>DTE2153402010156</t>
  </si>
  <si>
    <t>DTE2153402010151</t>
  </si>
  <si>
    <t>Hoa Thị</t>
  </si>
  <si>
    <t>Thuyết</t>
  </si>
  <si>
    <t>DTE2153402010166</t>
  </si>
  <si>
    <t>Diệp Thị Anh</t>
  </si>
  <si>
    <t>DTE2153402010105</t>
  </si>
  <si>
    <t>Đặng Kiều</t>
  </si>
  <si>
    <t>DTE2153402010130</t>
  </si>
  <si>
    <t>DTE2153402010106</t>
  </si>
  <si>
    <t>Khương Thị Bảo</t>
  </si>
  <si>
    <t>DTE2153402010089</t>
  </si>
  <si>
    <t>Nghiêm Minh</t>
  </si>
  <si>
    <t>DTE2153402010131</t>
  </si>
  <si>
    <t>Châm Công</t>
  </si>
  <si>
    <t>DTE2153402010091</t>
  </si>
  <si>
    <t>Quản Thị Thảo</t>
  </si>
  <si>
    <t>DTE2153402010147</t>
  </si>
  <si>
    <t>Chu Văn</t>
  </si>
  <si>
    <t>DTE2153402010127</t>
  </si>
  <si>
    <t>Dương Hải</t>
  </si>
  <si>
    <t>DTE2153402010092</t>
  </si>
  <si>
    <t>Lương Bảo</t>
  </si>
  <si>
    <t>LỚP K18 TÀI CHÍNH NGÂN HÀNG</t>
  </si>
  <si>
    <t>DTE2153402010169</t>
  </si>
  <si>
    <t xml:space="preserve">Đào Thị Quỳnh </t>
  </si>
  <si>
    <t>DTE2153402010077</t>
  </si>
  <si>
    <t>DTE2153402010170</t>
  </si>
  <si>
    <t>DTE2153402010110</t>
  </si>
  <si>
    <t>Đoàn Kiều Linh</t>
  </si>
  <si>
    <t>DTE2153402010049</t>
  </si>
  <si>
    <t>Lưu Đức</t>
  </si>
  <si>
    <t>DTE2153402010023</t>
  </si>
  <si>
    <t>DTE2153402010016</t>
  </si>
  <si>
    <t>DTE2153402010056</t>
  </si>
  <si>
    <t>Mai Phạm Thế</t>
  </si>
  <si>
    <t>DTE2153402010173</t>
  </si>
  <si>
    <t xml:space="preserve">Nguyễn Trường </t>
  </si>
  <si>
    <t>DTE2153402010031</t>
  </si>
  <si>
    <t xml:space="preserve">Chu Thị </t>
  </si>
  <si>
    <t>DTE2153402010063</t>
  </si>
  <si>
    <t>DTE2153402010054</t>
  </si>
  <si>
    <t>DTE2153402010044</t>
  </si>
  <si>
    <t>Hoàng Nguyễn Mạnh</t>
  </si>
  <si>
    <t>DTE2153402010050</t>
  </si>
  <si>
    <t>DTE2153402010108</t>
  </si>
  <si>
    <t xml:space="preserve">Nguyễn Quang </t>
  </si>
  <si>
    <t xml:space="preserve">Phạm Quang </t>
  </si>
  <si>
    <t>DTE2153402010032</t>
  </si>
  <si>
    <t xml:space="preserve">Đoàn Bích </t>
  </si>
  <si>
    <t>DTE2153402010078</t>
  </si>
  <si>
    <t>DTE2153402010043</t>
  </si>
  <si>
    <t>Kỳ</t>
  </si>
  <si>
    <t>DTE2153402010101</t>
  </si>
  <si>
    <t>Lưu Thị Kiều</t>
  </si>
  <si>
    <t>DTE2153402010051</t>
  </si>
  <si>
    <t>Trần Lê Phương</t>
  </si>
  <si>
    <t>DTE2153402010017</t>
  </si>
  <si>
    <t xml:space="preserve">Nguyễn Thị Kim </t>
  </si>
  <si>
    <t xml:space="preserve">May </t>
  </si>
  <si>
    <t>DTE2153402010136</t>
  </si>
  <si>
    <t>DTE2153402010114</t>
  </si>
  <si>
    <t>Bùi Thị Thúy</t>
  </si>
  <si>
    <t>DTE2153402010027</t>
  </si>
  <si>
    <t xml:space="preserve">La Thị Bảo </t>
  </si>
  <si>
    <t>DTE2153402010186</t>
  </si>
  <si>
    <t>DTE2153402010001</t>
  </si>
  <si>
    <t>Cao Huy Bảo</t>
  </si>
  <si>
    <t>DTE2153402010038</t>
  </si>
  <si>
    <t>DTE2153402010045</t>
  </si>
  <si>
    <t>DTE2153402010096</t>
  </si>
  <si>
    <t xml:space="preserve">Bùi Mạnh </t>
  </si>
  <si>
    <t>DTE2153402010139</t>
  </si>
  <si>
    <t>DTE2153402010039</t>
  </si>
  <si>
    <t xml:space="preserve">Ngô Huyền </t>
  </si>
  <si>
    <t>DTE2153402010115</t>
  </si>
  <si>
    <t>DTE2153402010177</t>
  </si>
  <si>
    <t xml:space="preserve">Đinh Ngọc </t>
  </si>
  <si>
    <t>DTE2153402010003</t>
  </si>
  <si>
    <t>DTE2153402010055</t>
  </si>
  <si>
    <t xml:space="preserve">Trần Xuân </t>
  </si>
  <si>
    <t>DTE2153402010090</t>
  </si>
  <si>
    <t>DTE2153402010074</t>
  </si>
  <si>
    <t>Phạm Doãn</t>
  </si>
  <si>
    <t>DTE2153402010014</t>
  </si>
  <si>
    <t xml:space="preserve">Tăng Đình </t>
  </si>
  <si>
    <t>DTE2153402010084</t>
  </si>
  <si>
    <t>Đoàn Thị Bằng</t>
  </si>
  <si>
    <t>DTE2153402010041</t>
  </si>
  <si>
    <t>Nguyễn Trần Khánh</t>
  </si>
  <si>
    <t>DTE2153402010178</t>
  </si>
  <si>
    <t>Phùng Tiến</t>
  </si>
  <si>
    <t>DTE2153402010081</t>
  </si>
  <si>
    <t xml:space="preserve">Vũ </t>
  </si>
  <si>
    <t>LỚP K18 TÀI CHÍNH NGÂN HÀNG 1</t>
  </si>
  <si>
    <t>DTE2153402010022</t>
  </si>
  <si>
    <t>LỚP K19 TÀI CHÍNH NGÂN HÀNG 1</t>
  </si>
  <si>
    <t>DTE2253402010010</t>
  </si>
  <si>
    <t>DTE2253402010029</t>
  </si>
  <si>
    <t>Cao Phương</t>
  </si>
  <si>
    <t>DTE2253402010013</t>
  </si>
  <si>
    <t>DTE2253402010030</t>
  </si>
  <si>
    <t>DTE2253402010011</t>
  </si>
  <si>
    <t>DTE2253402010014</t>
  </si>
  <si>
    <t>DTE2253402010115</t>
  </si>
  <si>
    <t>DTE2253402010001</t>
  </si>
  <si>
    <t>Nguyễn Bùi Hồng</t>
  </si>
  <si>
    <t>DTE2253402010012</t>
  </si>
  <si>
    <t>DTE2253402010031</t>
  </si>
  <si>
    <t>Trịnh Mai</t>
  </si>
  <si>
    <t>DTE2253402010015</t>
  </si>
  <si>
    <t>DTE2253402010138</t>
  </si>
  <si>
    <t>DTE2253402010016</t>
  </si>
  <si>
    <t>DTE2253402010117</t>
  </si>
  <si>
    <t>DTE2253402010032</t>
  </si>
  <si>
    <t>Nguyễn Tú</t>
  </si>
  <si>
    <t>DTE2253402010033</t>
  </si>
  <si>
    <t>DTE2253402010017</t>
  </si>
  <si>
    <t>DTE2253402010034</t>
  </si>
  <si>
    <t>DTE2253402010124</t>
  </si>
  <si>
    <t>Bùi Đình Nguyên</t>
  </si>
  <si>
    <t>DTE2253402010118</t>
  </si>
  <si>
    <t>Đinh Nguyệt</t>
  </si>
  <si>
    <t>DTE2253402010002</t>
  </si>
  <si>
    <t>DTE2253402010018</t>
  </si>
  <si>
    <t>DTE2253402010145</t>
  </si>
  <si>
    <t>DTE2253402010125</t>
  </si>
  <si>
    <t>Lường Trung</t>
  </si>
  <si>
    <t>DTE2253402010136</t>
  </si>
  <si>
    <t>DTE2253402010036</t>
  </si>
  <si>
    <t>Vũ Quốc</t>
  </si>
  <si>
    <t>DTE2253402010019</t>
  </si>
  <si>
    <t>DTE2253402010020</t>
  </si>
  <si>
    <t>Bùi Quốc</t>
  </si>
  <si>
    <t>DTE2253402010007</t>
  </si>
  <si>
    <t>Nguyễn Trần Gia</t>
  </si>
  <si>
    <t>DTE2253402010021</t>
  </si>
  <si>
    <t>DTE2253402010004</t>
  </si>
  <si>
    <t>Vương Khánh</t>
  </si>
  <si>
    <t>DTE2253402010037</t>
  </si>
  <si>
    <t>An Thu</t>
  </si>
  <si>
    <t>DTE2253402010140</t>
  </si>
  <si>
    <t>DTE2253402010119</t>
  </si>
  <si>
    <t>DTE2253402010038</t>
  </si>
  <si>
    <t>DTE2253402010133</t>
  </si>
  <si>
    <t>DTE2253402010022</t>
  </si>
  <si>
    <t>DTE2253402010039</t>
  </si>
  <si>
    <t>Khoa</t>
  </si>
  <si>
    <t>DTE2253402010126</t>
  </si>
  <si>
    <t>Trần Tuấn</t>
  </si>
  <si>
    <t>DTE2253402010005</t>
  </si>
  <si>
    <t>DTE2253402010023</t>
  </si>
  <si>
    <t>Là</t>
  </si>
  <si>
    <t>DTE2253402010058</t>
  </si>
  <si>
    <t>DTE2253402010024</t>
  </si>
  <si>
    <t>DTE2253402010040</t>
  </si>
  <si>
    <t>Hoàng Trần Diệp</t>
  </si>
  <si>
    <t>DTE2253402010041</t>
  </si>
  <si>
    <t>DTE2253402010131</t>
  </si>
  <si>
    <t>Lường</t>
  </si>
  <si>
    <t>DTE2253402010026</t>
  </si>
  <si>
    <t>Nguyễn Chi</t>
  </si>
  <si>
    <t>DTE2253402010025</t>
  </si>
  <si>
    <t>Vũ Thị Sao</t>
  </si>
  <si>
    <t>DTE2253402010042</t>
  </si>
  <si>
    <t>DTE2253402010027</t>
  </si>
  <si>
    <t>Nha</t>
  </si>
  <si>
    <t>DTE2253402010120</t>
  </si>
  <si>
    <t>DTE2253402010147</t>
  </si>
  <si>
    <t>DTE2253402010043</t>
  </si>
  <si>
    <t>DTE2253402010009</t>
  </si>
  <si>
    <t>DTE2253402010008</t>
  </si>
  <si>
    <t>DTE2253402010044</t>
  </si>
  <si>
    <t>DTE2253402010066</t>
  </si>
  <si>
    <t>Ngô Thị Phương</t>
  </si>
  <si>
    <t>DTE2253402010104</t>
  </si>
  <si>
    <t>DTE2253402010045</t>
  </si>
  <si>
    <t>DTE2253402010122</t>
  </si>
  <si>
    <t>Lâm Thị Thanh</t>
  </si>
  <si>
    <t>DTE2253402010046</t>
  </si>
  <si>
    <t>DTE2253402010137</t>
  </si>
  <si>
    <t>DTE2253402010142</t>
  </si>
  <si>
    <t xml:space="preserve">Trương Thị Phương </t>
  </si>
  <si>
    <t>DTE2253402010047</t>
  </si>
  <si>
    <t>Bùi Thế</t>
  </si>
  <si>
    <t>DTE2253402010048</t>
  </si>
  <si>
    <t>DTE2253402010049</t>
  </si>
  <si>
    <t>LỚP K19 TÀI CHÍNH NGÂN HÀNG 2</t>
  </si>
  <si>
    <t>DTE2253402010050</t>
  </si>
  <si>
    <t>Nguyễn Triệu Tiến</t>
  </si>
  <si>
    <t>DTE2253402010069</t>
  </si>
  <si>
    <t>Hứa Tú</t>
  </si>
  <si>
    <t>DTE2253402010054</t>
  </si>
  <si>
    <t>DTE2253402010070</t>
  </si>
  <si>
    <t>DTE2253402010116</t>
  </si>
  <si>
    <t>DTE2253402010052</t>
  </si>
  <si>
    <t>Triệu Ngọc Minh</t>
  </si>
  <si>
    <t>DTE2253402010053</t>
  </si>
  <si>
    <t>Lộc Thị Minh</t>
  </si>
  <si>
    <t>DTE2253402010134</t>
  </si>
  <si>
    <t>Chanh</t>
  </si>
  <si>
    <t>DTE2253402010071</t>
  </si>
  <si>
    <t>Phan Huệ</t>
  </si>
  <si>
    <t>DTE2253402010072</t>
  </si>
  <si>
    <t>DTE2253402010055</t>
  </si>
  <si>
    <t>Nguyễn Thị Bạch</t>
  </si>
  <si>
    <t>DTE2253402010056</t>
  </si>
  <si>
    <t>DTE2253402010073</t>
  </si>
  <si>
    <t>DTE2253402010035</t>
  </si>
  <si>
    <t>Võ Văn</t>
  </si>
  <si>
    <t>DTE2253402010074</t>
  </si>
  <si>
    <t>DTE2253402010075</t>
  </si>
  <si>
    <t>DTE2253402010078</t>
  </si>
  <si>
    <t>DTE2253402010077</t>
  </si>
  <si>
    <t>DTE2253402010141</t>
  </si>
  <si>
    <t>DTE2253402010079</t>
  </si>
  <si>
    <t>DTE2253402010057</t>
  </si>
  <si>
    <t>DTE2253402010081</t>
  </si>
  <si>
    <t>DTE2253402010082</t>
  </si>
  <si>
    <t>DTE2253402010083</t>
  </si>
  <si>
    <t>Đinh Ngọc</t>
  </si>
  <si>
    <t>DTE2253402010085</t>
  </si>
  <si>
    <t>Lý Thị Ngọc</t>
  </si>
  <si>
    <t>DTE2253402010087</t>
  </si>
  <si>
    <t>DTE2253402010084</t>
  </si>
  <si>
    <t>DTE2253402010086</t>
  </si>
  <si>
    <t>DTE2253402010135</t>
  </si>
  <si>
    <t>DTE2253402010059</t>
  </si>
  <si>
    <t>Nghiêm Thị Hương</t>
  </si>
  <si>
    <t>DTE2253402010088</t>
  </si>
  <si>
    <t>DTE2253402010089</t>
  </si>
  <si>
    <t>DTE2253402010090</t>
  </si>
  <si>
    <t>DTE2253402010091</t>
  </si>
  <si>
    <t>Đặng Trần Vũ</t>
  </si>
  <si>
    <t>DTE2253402010092</t>
  </si>
  <si>
    <t>Đặng Thị Thúy</t>
  </si>
  <si>
    <t>DTE2253402010093</t>
  </si>
  <si>
    <t>DTE2253402010061</t>
  </si>
  <si>
    <t>Đặng Kim</t>
  </si>
  <si>
    <t>DTE2253402010094</t>
  </si>
  <si>
    <t>Lâm Thị Kim</t>
  </si>
  <si>
    <t>DTE2253402010062</t>
  </si>
  <si>
    <t>DTE2253402010095</t>
  </si>
  <si>
    <t>DTE2253402010063</t>
  </si>
  <si>
    <t>Trần Kim</t>
  </si>
  <si>
    <t>DTE2253402010096</t>
  </si>
  <si>
    <t>Phạm Hữu</t>
  </si>
  <si>
    <t>DTE2253402010064</t>
  </si>
  <si>
    <t>Trần Thị Hà</t>
  </si>
  <si>
    <t>DTE2253402010097</t>
  </si>
  <si>
    <t>Triệu Văn</t>
  </si>
  <si>
    <t>DTE2253402010065</t>
  </si>
  <si>
    <t>DTE2253402010098</t>
  </si>
  <si>
    <t>Quyến</t>
  </si>
  <si>
    <t>DTE2253402010100</t>
  </si>
  <si>
    <t>DTE2253402010101</t>
  </si>
  <si>
    <t>Mã Thị Anh</t>
  </si>
  <si>
    <t>DTE2253402010102</t>
  </si>
  <si>
    <t>Trần Tuệ</t>
  </si>
  <si>
    <t>DTE2253402010121</t>
  </si>
  <si>
    <t>Mai Đức</t>
  </si>
  <si>
    <t>DTE2253402010129</t>
  </si>
  <si>
    <t>DTE2253402010139</t>
  </si>
  <si>
    <t>DTE2253402010067</t>
  </si>
  <si>
    <t>Bùi Thị Anh</t>
  </si>
  <si>
    <t>DTE2253402010105</t>
  </si>
  <si>
    <t>Đinh Thị Hồng</t>
  </si>
  <si>
    <t>DTE2253402010068</t>
  </si>
  <si>
    <t>DTE2253402010132</t>
  </si>
  <si>
    <t>DTE2253402010106</t>
  </si>
  <si>
    <t>Triệu Hoàng Thu</t>
  </si>
  <si>
    <t>DTE2253402010107</t>
  </si>
  <si>
    <t>DTE2253402010108</t>
  </si>
  <si>
    <t>DTE2253402010123</t>
  </si>
  <si>
    <t>DTE2253402010109</t>
  </si>
  <si>
    <t>Đàm Đình</t>
  </si>
  <si>
    <t>Tưởng</t>
  </si>
  <si>
    <t>DTE2253402010110</t>
  </si>
  <si>
    <t>Ngô Hoàng Hà</t>
  </si>
  <si>
    <t>DTE2253402010111</t>
  </si>
  <si>
    <t>DTE2253402010112</t>
  </si>
  <si>
    <t>Hoàng Hà Nhật</t>
  </si>
  <si>
    <t>DTE2253402010113</t>
  </si>
  <si>
    <t>DTE2253402010060</t>
  </si>
  <si>
    <t>Đông Khánh</t>
  </si>
  <si>
    <t>LỚP K20 TÀI CHÍNH NGÂN HÀNG 1</t>
  </si>
  <si>
    <t>DTE2353402010008</t>
  </si>
  <si>
    <t>DTE2353402010011</t>
  </si>
  <si>
    <t>Xuất Sắc</t>
  </si>
  <si>
    <t>DTE2353402010014</t>
  </si>
  <si>
    <t>Lương Vũ Ngọc</t>
  </si>
  <si>
    <t>DTE2353402010010</t>
  </si>
  <si>
    <t>DTE2353402010114</t>
  </si>
  <si>
    <t>DTE2353402010015</t>
  </si>
  <si>
    <t>DTE2353402010001</t>
  </si>
  <si>
    <t>Tạ Thị Huyền</t>
  </si>
  <si>
    <t>DTE2353402010115</t>
  </si>
  <si>
    <t xml:space="preserve">Ma Quốc </t>
  </si>
  <si>
    <t xml:space="preserve">Dũng </t>
  </si>
  <si>
    <t>DTE2353402010129</t>
  </si>
  <si>
    <t>DTE2353402010020</t>
  </si>
  <si>
    <t>Trần Vũ</t>
  </si>
  <si>
    <t>DTE2353402010113</t>
  </si>
  <si>
    <t>Trần Đàm Khánh</t>
  </si>
  <si>
    <t>DTE2353402010124</t>
  </si>
  <si>
    <t>DTE2353402010023</t>
  </si>
  <si>
    <t>DTE2353402010033</t>
  </si>
  <si>
    <t>DTE2353402010029</t>
  </si>
  <si>
    <t>DTE2353402010116</t>
  </si>
  <si>
    <t>DTE2353402010036</t>
  </si>
  <si>
    <t>DTE2353402010037</t>
  </si>
  <si>
    <t>DTE2353402010039</t>
  </si>
  <si>
    <t>Nguyễn Bá Thu</t>
  </si>
  <si>
    <t>DTE2353402010042</t>
  </si>
  <si>
    <t>DTE2353402010047</t>
  </si>
  <si>
    <t>DTE2353402010117</t>
  </si>
  <si>
    <t>DTE2353402010044</t>
  </si>
  <si>
    <t>DTE2353402010043</t>
  </si>
  <si>
    <t>DTE2353402010050</t>
  </si>
  <si>
    <t>Dương Trọng</t>
  </si>
  <si>
    <t>Khôi</t>
  </si>
  <si>
    <t>DTE2353402010122</t>
  </si>
  <si>
    <t>DTE2353402010054</t>
  </si>
  <si>
    <t>Bùi Đặng Thảo</t>
  </si>
  <si>
    <t>DTE2353402010057</t>
  </si>
  <si>
    <t>DTF207220204175</t>
  </si>
  <si>
    <t xml:space="preserve">Hoàng Kim </t>
  </si>
  <si>
    <t>Liên (N2)</t>
  </si>
  <si>
    <t>DTE2353402010002</t>
  </si>
  <si>
    <t>Đinh Thùy</t>
  </si>
  <si>
    <t>DTE2353402010059</t>
  </si>
  <si>
    <t>DTE2353402010061</t>
  </si>
  <si>
    <t>Nhâm Trúc</t>
  </si>
  <si>
    <t>DTE2353402010063</t>
  </si>
  <si>
    <t>Hoàng Kim</t>
  </si>
  <si>
    <t>DTE2353402010121</t>
  </si>
  <si>
    <t>DTE2353402010118</t>
  </si>
  <si>
    <t>DTE2353402010066</t>
  </si>
  <si>
    <t>DTE2353402010067</t>
  </si>
  <si>
    <t>DTE2353402010127</t>
  </si>
  <si>
    <t>Nông Thị Ngọc</t>
  </si>
  <si>
    <t>DTE2353402010119</t>
  </si>
  <si>
    <t>Bế Chí</t>
  </si>
  <si>
    <t>DTE2353402010070</t>
  </si>
  <si>
    <t>DTE2353402010071</t>
  </si>
  <si>
    <t>DTE2353402010072</t>
  </si>
  <si>
    <t>DTE2353402010075</t>
  </si>
  <si>
    <t>DTE2353402010077</t>
  </si>
  <si>
    <t>DTE2353402010076</t>
  </si>
  <si>
    <t>DTE2353402010078</t>
  </si>
  <si>
    <t>DTE2353402010080</t>
  </si>
  <si>
    <t>Lê Hoàng Thảo</t>
  </si>
  <si>
    <t>DTE2353402010081</t>
  </si>
  <si>
    <t>Triệu Linh</t>
  </si>
  <si>
    <t>DTE2353402010084</t>
  </si>
  <si>
    <t>DTE2353402010083</t>
  </si>
  <si>
    <t>DTE2353402010128</t>
  </si>
  <si>
    <t>Nội</t>
  </si>
  <si>
    <t>DTE2353402010085</t>
  </si>
  <si>
    <t>DTE2353402010090</t>
  </si>
  <si>
    <t>Hà Anh</t>
  </si>
  <si>
    <t>DTE2353402010096</t>
  </si>
  <si>
    <t>DTE2353402010095</t>
  </si>
  <si>
    <t>DTE2353402010131</t>
  </si>
  <si>
    <t xml:space="preserve">Lê Thị Hồng </t>
  </si>
  <si>
    <t>DTE2353402010100</t>
  </si>
  <si>
    <t>DTE2353402010101</t>
  </si>
  <si>
    <t>DTE2353402010098</t>
  </si>
  <si>
    <t>Đào Thị Tình</t>
  </si>
  <si>
    <t>DTE2353402010103</t>
  </si>
  <si>
    <t>DTE2353402010110</t>
  </si>
  <si>
    <t>Phạm Hồng</t>
  </si>
  <si>
    <t>DTE2353402010138</t>
  </si>
  <si>
    <t>Daovisone</t>
  </si>
  <si>
    <t>Vongsengkeo</t>
  </si>
  <si>
    <t>LỚP K20 TÀI CHÍNH NGÂN HÀNG 2</t>
  </si>
  <si>
    <t>DTE2353402010003</t>
  </si>
  <si>
    <t>Ái</t>
  </si>
  <si>
    <t>DTE2353402010007</t>
  </si>
  <si>
    <t>DTE2353402010013</t>
  </si>
  <si>
    <t>Đinh Việt</t>
  </si>
  <si>
    <t>DTE2353402010006</t>
  </si>
  <si>
    <t>Ngô Khánh Lan</t>
  </si>
  <si>
    <t>DTE2353402010009</t>
  </si>
  <si>
    <t>DTE2353402010123</t>
  </si>
  <si>
    <t>DTE2353402010004</t>
  </si>
  <si>
    <t>Trần Tiến</t>
  </si>
  <si>
    <t>DTE2353402010005</t>
  </si>
  <si>
    <t>Phó Ngọc</t>
  </si>
  <si>
    <t>DTE2353402010012</t>
  </si>
  <si>
    <t>DTE2353402010017</t>
  </si>
  <si>
    <t>Chang</t>
  </si>
  <si>
    <t>DTE2353402010016</t>
  </si>
  <si>
    <t>DTE2353402010018</t>
  </si>
  <si>
    <t>Đặng Văn</t>
  </si>
  <si>
    <t>DTE2353402010022</t>
  </si>
  <si>
    <t>Đỗ Chung</t>
  </si>
  <si>
    <t>DTE2353402010021</t>
  </si>
  <si>
    <t>Linh Bình</t>
  </si>
  <si>
    <t>DTE2353402010019</t>
  </si>
  <si>
    <t>Phan Tùng</t>
  </si>
  <si>
    <t>DTE2353402010112</t>
  </si>
  <si>
    <t>Tống Quang</t>
  </si>
  <si>
    <t>DTE2353402010026</t>
  </si>
  <si>
    <t>DTE2353402010024</t>
  </si>
  <si>
    <t>Ngô Yến</t>
  </si>
  <si>
    <t>DTE2353402010032</t>
  </si>
  <si>
    <t>DTE2353402010031</t>
  </si>
  <si>
    <t>DTE2353402010027</t>
  </si>
  <si>
    <t>DTE2353402010028</t>
  </si>
  <si>
    <t>DTE2353402010034</t>
  </si>
  <si>
    <t>DTE2353402010035</t>
  </si>
  <si>
    <t>DTE2353402010038</t>
  </si>
  <si>
    <t>DTE2353402010040</t>
  </si>
  <si>
    <t>DTE2353402010041</t>
  </si>
  <si>
    <t>DTE2353402010046</t>
  </si>
  <si>
    <t>DTE2353402010048</t>
  </si>
  <si>
    <t>DTE2353402010045</t>
  </si>
  <si>
    <t>Đoàn Thị Đức</t>
  </si>
  <si>
    <t>DTE2353402010125</t>
  </si>
  <si>
    <t>DTE2353402010049</t>
  </si>
  <si>
    <t>Phạm Lê</t>
  </si>
  <si>
    <t>DTE2353402010051</t>
  </si>
  <si>
    <t>Đặng Trần</t>
  </si>
  <si>
    <t>DTE2353402010055</t>
  </si>
  <si>
    <t>DTE2353402010056</t>
  </si>
  <si>
    <t>DTE2353402010053</t>
  </si>
  <si>
    <t>DTE2353402010058</t>
  </si>
  <si>
    <t>Hà Thị Khánh</t>
  </si>
  <si>
    <t>DTE2353402010132</t>
  </si>
  <si>
    <t xml:space="preserve">Vũ Ngọc </t>
  </si>
  <si>
    <t>DTE2353402010064</t>
  </si>
  <si>
    <t>DTE2353402010126</t>
  </si>
  <si>
    <t>Luận Thị Thu</t>
  </si>
  <si>
    <t>DTE2353402010065</t>
  </si>
  <si>
    <t>DTE2353402010068</t>
  </si>
  <si>
    <t>DTE2353402010069</t>
  </si>
  <si>
    <t>DTE2353402010073</t>
  </si>
  <si>
    <t>DTE2353402010074</t>
  </si>
  <si>
    <t>DTE2353402010079</t>
  </si>
  <si>
    <t>DTE2353402010082</t>
  </si>
  <si>
    <t>DTE2353402010088</t>
  </si>
  <si>
    <t>Hà Mai</t>
  </si>
  <si>
    <t>DTE2353402010087</t>
  </si>
  <si>
    <t>DTE2353402010086</t>
  </si>
  <si>
    <t>Vi Kiều</t>
  </si>
  <si>
    <t>DTE2353402010089</t>
  </si>
  <si>
    <t>DTE2353402010092</t>
  </si>
  <si>
    <t>DTE2353402010091</t>
  </si>
  <si>
    <t>Nguyễn Thuý</t>
  </si>
  <si>
    <t>DTE2353402010137</t>
  </si>
  <si>
    <t xml:space="preserve">Nguyễn Mỹ </t>
  </si>
  <si>
    <t>DTE2353402010097</t>
  </si>
  <si>
    <t>Hoàng Hoài</t>
  </si>
  <si>
    <t>DTE2353402010099</t>
  </si>
  <si>
    <t>Thuý</t>
  </si>
  <si>
    <t>DTE2353402010102</t>
  </si>
  <si>
    <t>Vi Văn</t>
  </si>
  <si>
    <t>Tôn</t>
  </si>
  <si>
    <t>DTE2353402010106</t>
  </si>
  <si>
    <t>DTE2353402010130</t>
  </si>
  <si>
    <t>Đỗ Thị Huyền</t>
  </si>
  <si>
    <t>DTE2353402010105</t>
  </si>
  <si>
    <t>Nguyễn Lê Quỳnh</t>
  </si>
  <si>
    <t>DTE2353402010104</t>
  </si>
  <si>
    <t>DTE2353402010107</t>
  </si>
  <si>
    <t>DTE2353402010108</t>
  </si>
  <si>
    <t>Mưu Thị Ánh</t>
  </si>
  <si>
    <t>DTE2353402010133</t>
  </si>
  <si>
    <t>DTE2353402010109</t>
  </si>
  <si>
    <t>DTE2353402010135</t>
  </si>
  <si>
    <t>Lâm Hoàng</t>
  </si>
  <si>
    <t xml:space="preserve">K18 LKT </t>
  </si>
  <si>
    <t>Họ tên sinh viên</t>
  </si>
  <si>
    <t>Xếp loại RL</t>
  </si>
  <si>
    <t>DTE2153801070019</t>
  </si>
  <si>
    <t>DTE2153801070041</t>
  </si>
  <si>
    <t>Đàm Tùng</t>
  </si>
  <si>
    <t>Trung Bình</t>
  </si>
  <si>
    <t>DTE2153801070083</t>
  </si>
  <si>
    <t>Lương Thế</t>
  </si>
  <si>
    <t>DTE2153801070025</t>
  </si>
  <si>
    <t>DTE2153801070084</t>
  </si>
  <si>
    <t>DTE2153801070058</t>
  </si>
  <si>
    <t>Phạm Thị Vân</t>
  </si>
  <si>
    <t>DTE2153801070099</t>
  </si>
  <si>
    <t>DTE2153801070009</t>
  </si>
  <si>
    <t>DTE2153801070065</t>
  </si>
  <si>
    <t>Trịnh Ngọc</t>
  </si>
  <si>
    <t>DTE2153801070053</t>
  </si>
  <si>
    <t>DTE2153801070005</t>
  </si>
  <si>
    <t>DTE2153801070020</t>
  </si>
  <si>
    <t>DTE2153801070090</t>
  </si>
  <si>
    <t>Hoàng Đình</t>
  </si>
  <si>
    <t>DTE2153801070038</t>
  </si>
  <si>
    <t>Hứa Minh</t>
  </si>
  <si>
    <t>DTE2153801070069</t>
  </si>
  <si>
    <t>DTE2153801070013</t>
  </si>
  <si>
    <t>DTE2153801070070</t>
  </si>
  <si>
    <t>Hà Trần Minh</t>
  </si>
  <si>
    <t>DTE2153801070076</t>
  </si>
  <si>
    <t>Ngô Mỹ</t>
  </si>
  <si>
    <t>DTE2153801070071</t>
  </si>
  <si>
    <t>DTE2153801070059</t>
  </si>
  <si>
    <t>Giá Hoàng Ngọc</t>
  </si>
  <si>
    <t>DTE2153801070057</t>
  </si>
  <si>
    <t>DTE2153801070055</t>
  </si>
  <si>
    <t>DTE2153801070021</t>
  </si>
  <si>
    <t>DTE2153801070085</t>
  </si>
  <si>
    <t>DTE2153801070101</t>
  </si>
  <si>
    <t>Hà Đoàn Trung</t>
  </si>
  <si>
    <t>DTE2153801070012</t>
  </si>
  <si>
    <t>DTE2153801070044</t>
  </si>
  <si>
    <t>DTE2153801070096</t>
  </si>
  <si>
    <t>DTE2153801070008</t>
  </si>
  <si>
    <t>Mai Sinh</t>
  </si>
  <si>
    <t>DTE2153801070035</t>
  </si>
  <si>
    <t>DTE2153801070045</t>
  </si>
  <si>
    <t>DTE2153801070003</t>
  </si>
  <si>
    <t>Phan Diệu</t>
  </si>
  <si>
    <t>DTE2153801070001</t>
  </si>
  <si>
    <t>DTE2153801070056</t>
  </si>
  <si>
    <t>Trần Vũ Phương</t>
  </si>
  <si>
    <t>DTE2153801070030</t>
  </si>
  <si>
    <t>DTE2153801070031</t>
  </si>
  <si>
    <t>DTE2153801070039</t>
  </si>
  <si>
    <t>Nghiêm Thanh</t>
  </si>
  <si>
    <t>DTE2153801070023</t>
  </si>
  <si>
    <t>DTE2153801070027</t>
  </si>
  <si>
    <t>DTE2153801070004</t>
  </si>
  <si>
    <t>DTE2153801070015</t>
  </si>
  <si>
    <t>DTE2153801070078</t>
  </si>
  <si>
    <t>DTE2153801070086</t>
  </si>
  <si>
    <t>DTE2153801070092</t>
  </si>
  <si>
    <t>DTE2153801070087</t>
  </si>
  <si>
    <t>DTE2153801070036</t>
  </si>
  <si>
    <t>Trần Trọng</t>
  </si>
  <si>
    <t>DTE2153801070029</t>
  </si>
  <si>
    <t>DTE2153801070006</t>
  </si>
  <si>
    <t>DTE2153801070024</t>
  </si>
  <si>
    <t>DTE2153801070061</t>
  </si>
  <si>
    <t>Dương Đình</t>
  </si>
  <si>
    <t>DTE2153801070011</t>
  </si>
  <si>
    <t>DTE2153801070007</t>
  </si>
  <si>
    <t>DTE2153801070094</t>
  </si>
  <si>
    <t>Hoàng Duy</t>
  </si>
  <si>
    <t>DTE2153801070014</t>
  </si>
  <si>
    <t>DTE2153801070063</t>
  </si>
  <si>
    <t>Bùi Như</t>
  </si>
  <si>
    <t>DTE2153801070052</t>
  </si>
  <si>
    <t>Phan Vân</t>
  </si>
  <si>
    <t>DTE2153801070033</t>
  </si>
  <si>
    <t>DTE2153801070040</t>
  </si>
  <si>
    <t>Tếnh</t>
  </si>
  <si>
    <t>DTE2153801070049</t>
  </si>
  <si>
    <t>DTE2153801070042</t>
  </si>
  <si>
    <t>DTE2153801070073</t>
  </si>
  <si>
    <t>Vì Thị</t>
  </si>
  <si>
    <t>DTE2153801070016</t>
  </si>
  <si>
    <t>DTE2153801070074</t>
  </si>
  <si>
    <t>DTE2153801070022</t>
  </si>
  <si>
    <t>DTE2153801070095</t>
  </si>
  <si>
    <t>Đoàn Ngân</t>
  </si>
  <si>
    <t>DTE2153801070100</t>
  </si>
  <si>
    <t>Bạc Cầm</t>
  </si>
  <si>
    <t>DTE2153801070034</t>
  </si>
  <si>
    <t>Phan Nguyễn Đức</t>
  </si>
  <si>
    <t>DTE2153801070017</t>
  </si>
  <si>
    <t>Ma Thị Cẩm</t>
  </si>
  <si>
    <t>DTE2153801070081</t>
  </si>
  <si>
    <t>DTE2153801070080</t>
  </si>
  <si>
    <t>DTE2153801070037</t>
  </si>
  <si>
    <t>DTE2153801070068</t>
  </si>
  <si>
    <t>DTE2153801070064</t>
  </si>
  <si>
    <t>DTE2153801070046</t>
  </si>
  <si>
    <t>Phan Thu</t>
  </si>
  <si>
    <t>K18 QLKT A</t>
  </si>
  <si>
    <t>DTE2153404030002</t>
  </si>
  <si>
    <t>DTE2153404030008</t>
  </si>
  <si>
    <t>Mai Quỳnh</t>
  </si>
  <si>
    <t>DTE2153404030060</t>
  </si>
  <si>
    <t>DTE2153404030097</t>
  </si>
  <si>
    <t>Trịnh Quỳnh</t>
  </si>
  <si>
    <t>DTE2153404030026</t>
  </si>
  <si>
    <t>Nông Thị Mỹ</t>
  </si>
  <si>
    <t>DTE2153404030067</t>
  </si>
  <si>
    <t>Xuất xắc</t>
  </si>
  <si>
    <t>DTE2153404030125</t>
  </si>
  <si>
    <t>DTE2153404030035</t>
  </si>
  <si>
    <t>Đặng Quỳnh</t>
  </si>
  <si>
    <t>DTE2153404030061</t>
  </si>
  <si>
    <t>DTE2153404030007</t>
  </si>
  <si>
    <t>DTE2153404030047</t>
  </si>
  <si>
    <t>DTE2153404030054</t>
  </si>
  <si>
    <t>DTE2153404030069</t>
  </si>
  <si>
    <t>DTE2153404030055</t>
  </si>
  <si>
    <t>DTE2153404030006</t>
  </si>
  <si>
    <t>DTE2153404030040</t>
  </si>
  <si>
    <t>DTE2153404030036</t>
  </si>
  <si>
    <t>DTE2153404030039</t>
  </si>
  <si>
    <t>DTE2153404030034</t>
  </si>
  <si>
    <t>DTE2153404030031</t>
  </si>
  <si>
    <t>DTE2153404030051</t>
  </si>
  <si>
    <t>Lê Mỹ</t>
  </si>
  <si>
    <t>DTE2153404030024</t>
  </si>
  <si>
    <t>Phí Thị Linh</t>
  </si>
  <si>
    <t>DTE2153404030049</t>
  </si>
  <si>
    <t>DTE2153404030062</t>
  </si>
  <si>
    <t>DTE2153404030003</t>
  </si>
  <si>
    <t>Từ Thị</t>
  </si>
  <si>
    <t>DTE2153404030030</t>
  </si>
  <si>
    <t>DTE2153404030070</t>
  </si>
  <si>
    <t>DTE2153404030056</t>
  </si>
  <si>
    <t>DTE2153404030016</t>
  </si>
  <si>
    <t>Phạm Hoàng Bảo</t>
  </si>
  <si>
    <t>DTE2153404030025</t>
  </si>
  <si>
    <t>DTE2153404030005</t>
  </si>
  <si>
    <t>DTE2153404030009</t>
  </si>
  <si>
    <t>Vũ Tiến</t>
  </si>
  <si>
    <t>DTE2153404030045</t>
  </si>
  <si>
    <t>DTE2153404030011</t>
  </si>
  <si>
    <t>Trương Quang</t>
  </si>
  <si>
    <t>Sáng</t>
  </si>
  <si>
    <t>DTE2153404030057</t>
  </si>
  <si>
    <t>DTE2153404030063</t>
  </si>
  <si>
    <t>Tẫn</t>
  </si>
  <si>
    <t>DTE2153404030042</t>
  </si>
  <si>
    <t>DTE2153404030052</t>
  </si>
  <si>
    <t>DTE2153404030021</t>
  </si>
  <si>
    <t>DTE2153404030071</t>
  </si>
  <si>
    <t>DTE2153404030041</t>
  </si>
  <si>
    <t>DTE2153404030020</t>
  </si>
  <si>
    <t>DTE2153404030038</t>
  </si>
  <si>
    <t>DTE2153404030058</t>
  </si>
  <si>
    <t>DTE2153404030018</t>
  </si>
  <si>
    <t>DTE2153404030028</t>
  </si>
  <si>
    <t>DTE2153404030059</t>
  </si>
  <si>
    <t>DTE2153404030043</t>
  </si>
  <si>
    <t>Nghiêm Xuân</t>
  </si>
  <si>
    <t>K18 QLKT B</t>
  </si>
  <si>
    <t>DTE2153404030053</t>
  </si>
  <si>
    <t>DTE2153404030113</t>
  </si>
  <si>
    <t>DTE2153404030128</t>
  </si>
  <si>
    <t>DTE2153404030083</t>
  </si>
  <si>
    <t>Nguyễn Diệu</t>
  </si>
  <si>
    <t>DTE2153404030015</t>
  </si>
  <si>
    <t>DTE2153404030079</t>
  </si>
  <si>
    <t>Trần Quỳnh</t>
  </si>
  <si>
    <t>DTE2153404030085</t>
  </si>
  <si>
    <t>DTE2153404030120</t>
  </si>
  <si>
    <t>DTE2153404030066</t>
  </si>
  <si>
    <t>Dương Hữu</t>
  </si>
  <si>
    <t>Đính</t>
  </si>
  <si>
    <t>DTE2153404030104</t>
  </si>
  <si>
    <t>DTE2153404030106</t>
  </si>
  <si>
    <t>DTE2153404030124</t>
  </si>
  <si>
    <t>Lý Thị Quỳnh</t>
  </si>
  <si>
    <t>DTE2153404030022</t>
  </si>
  <si>
    <t>DTE2153404030088</t>
  </si>
  <si>
    <t>DTE2153404030082</t>
  </si>
  <si>
    <t>DTE2153404030080</t>
  </si>
  <si>
    <t>Cao Thị Diệu</t>
  </si>
  <si>
    <t>DTE2153404030076</t>
  </si>
  <si>
    <t>Lăng Thị Mỹ</t>
  </si>
  <si>
    <t>DTE2153404030123</t>
  </si>
  <si>
    <t>DTE2153404030073</t>
  </si>
  <si>
    <t>DTE2153404030001</t>
  </si>
  <si>
    <t>Bùi Lê</t>
  </si>
  <si>
    <t>DTE2153404030115</t>
  </si>
  <si>
    <t>DTE2153404030017</t>
  </si>
  <si>
    <t>Ngô Lương</t>
  </si>
  <si>
    <t>DTE2153402010073</t>
  </si>
  <si>
    <t>Vũ Huyền</t>
  </si>
  <si>
    <t>DTE2153404030092</t>
  </si>
  <si>
    <t>DTE2153404030089</t>
  </si>
  <si>
    <t>DTE2153404030023</t>
  </si>
  <si>
    <t>DTE2153404030081</t>
  </si>
  <si>
    <t>Vũ Hà</t>
  </si>
  <si>
    <t>DTE2153404030102</t>
  </si>
  <si>
    <t>DTE2153404030075</t>
  </si>
  <si>
    <t>DTE2153404030094</t>
  </si>
  <si>
    <t>DTE2153404030068</t>
  </si>
  <si>
    <t>Nguyễn Viết</t>
  </si>
  <si>
    <t>DTE2153404030098</t>
  </si>
  <si>
    <t>DTE2153404030121</t>
  </si>
  <si>
    <t>DTE2153404030110</t>
  </si>
  <si>
    <t>DTE2153404030064</t>
  </si>
  <si>
    <t>DTE2153404030099</t>
  </si>
  <si>
    <t>DTE2153404030093</t>
  </si>
  <si>
    <t>Ma Thị Huyền</t>
  </si>
  <si>
    <t>DTE2153404030065</t>
  </si>
  <si>
    <t>DTE2153404030100</t>
  </si>
  <si>
    <t>DTE2153404030014</t>
  </si>
  <si>
    <t>DTE2153404030095</t>
  </si>
  <si>
    <t>DTE2153404030044</t>
  </si>
  <si>
    <t>Dương Bảo</t>
  </si>
  <si>
    <t>DTE2153404030096</t>
  </si>
  <si>
    <t>DTE2153404030101</t>
  </si>
  <si>
    <t xml:space="preserve">K19 LKT </t>
  </si>
  <si>
    <t>DTE2253801070001</t>
  </si>
  <si>
    <t>Dương Tuấn</t>
  </si>
  <si>
    <t>DTE2253801070051</t>
  </si>
  <si>
    <t>Đinh Thị Bảo</t>
  </si>
  <si>
    <t>DTE2253801070050</t>
  </si>
  <si>
    <t>Giáp Thị Phương</t>
  </si>
  <si>
    <t>DTE2253801070068</t>
  </si>
  <si>
    <t>Lục Thị Vi</t>
  </si>
  <si>
    <t>DTE2253801070049</t>
  </si>
  <si>
    <t>Lưu Quỳnh</t>
  </si>
  <si>
    <t>DTE2253801070029</t>
  </si>
  <si>
    <t>DTE2253801070080</t>
  </si>
  <si>
    <t>Ninh Thị Lan</t>
  </si>
  <si>
    <t>DTE2253801070028</t>
  </si>
  <si>
    <t>Trịnh Kiều</t>
  </si>
  <si>
    <t>DTE2253801070073</t>
  </si>
  <si>
    <t>Tu Minh</t>
  </si>
  <si>
    <t>DTE2253801070081</t>
  </si>
  <si>
    <t>DTE2253801070016</t>
  </si>
  <si>
    <t>DTE2253801070035</t>
  </si>
  <si>
    <t>DTE2253801070077</t>
  </si>
  <si>
    <t>Sùng A</t>
  </si>
  <si>
    <t>Ca</t>
  </si>
  <si>
    <t>DTE2253801070065</t>
  </si>
  <si>
    <t>DTE2253801070052</t>
  </si>
  <si>
    <t>Đàm Ngọc Minh</t>
  </si>
  <si>
    <t>DTE2253801070071</t>
  </si>
  <si>
    <t>DTE2253801070053</t>
  </si>
  <si>
    <t>Nguyễn Kiều Lâm</t>
  </si>
  <si>
    <t>DTE2253801070078</t>
  </si>
  <si>
    <t>Trần Anh Hai</t>
  </si>
  <si>
    <t xml:space="preserve">Kém </t>
  </si>
  <si>
    <t xml:space="preserve">Đình chỉ học 1 kì </t>
  </si>
  <si>
    <t>Đình chỉ bị ẩn trong hệ thống IU nên ko nhập điểm RL kỳ 2. Kỳ tới nhập bổ sung cho SV này</t>
  </si>
  <si>
    <t>DTE2253801070013</t>
  </si>
  <si>
    <t>Hà Bích</t>
  </si>
  <si>
    <t>DTE2253801070054</t>
  </si>
  <si>
    <t>DTE2253801070079</t>
  </si>
  <si>
    <t>Vũ Mỹ</t>
  </si>
  <si>
    <t>DTE2253801070017</t>
  </si>
  <si>
    <t>DTE2253801070082</t>
  </si>
  <si>
    <t>DTE2253801070064</t>
  </si>
  <si>
    <t>DTE2253801070048</t>
  </si>
  <si>
    <t>Bùi Đức Hải</t>
  </si>
  <si>
    <t>DTE2253801070074</t>
  </si>
  <si>
    <t>DTE2253801070076</t>
  </si>
  <si>
    <t>DTE2253801070018</t>
  </si>
  <si>
    <t>Mông Thị Thu</t>
  </si>
  <si>
    <t>DTE2253801070002</t>
  </si>
  <si>
    <t>DTE2253801070036</t>
  </si>
  <si>
    <t>Phan Vũ Thục</t>
  </si>
  <si>
    <t>DTE2253801070037</t>
  </si>
  <si>
    <t>Vương Minh</t>
  </si>
  <si>
    <t>DTE2253801070055</t>
  </si>
  <si>
    <t>DTE2253801070019</t>
  </si>
  <si>
    <t>Tạ Thu</t>
  </si>
  <si>
    <t>DTE2253801070066</t>
  </si>
  <si>
    <t xml:space="preserve">Trung bình </t>
  </si>
  <si>
    <t>Nghỉ học nhiều</t>
  </si>
  <si>
    <t>DTE2253801070031</t>
  </si>
  <si>
    <t>DTE2253801070030</t>
  </si>
  <si>
    <t>DTE2253801070056</t>
  </si>
  <si>
    <t>DTE2253801070003</t>
  </si>
  <si>
    <t>Thịnh Quang</t>
  </si>
  <si>
    <t>DTE2253801070032</t>
  </si>
  <si>
    <t>DTE2253801070069</t>
  </si>
  <si>
    <t>DTE2253801070020</t>
  </si>
  <si>
    <t>Hoàng Chung</t>
  </si>
  <si>
    <t>DTE2253801070004</t>
  </si>
  <si>
    <t>DTE2253801070033</t>
  </si>
  <si>
    <t>Phạm Mỹ</t>
  </si>
  <si>
    <t>Vi phạm quy chế thi</t>
  </si>
  <si>
    <t>Thêm Nguyễn Nhật Lệ Chấm vào kỳ 2 (NV2)</t>
  </si>
  <si>
    <t>DTF2172202010994</t>
  </si>
  <si>
    <t>DTE2253801070021</t>
  </si>
  <si>
    <t>DTE2253801070009</t>
  </si>
  <si>
    <t>DTE2253801070057</t>
  </si>
  <si>
    <t>DTE2253801070058</t>
  </si>
  <si>
    <t>DTE2253801070022</t>
  </si>
  <si>
    <t>Phí Thị Xuân</t>
  </si>
  <si>
    <t>DTE2253801070075</t>
  </si>
  <si>
    <t>DTE2253801070070</t>
  </si>
  <si>
    <t>DTE2253801070038</t>
  </si>
  <si>
    <t>DTE2253801070023</t>
  </si>
  <si>
    <t>Phạm Thảo</t>
  </si>
  <si>
    <t>DTE2253801070014</t>
  </si>
  <si>
    <t>Phan</t>
  </si>
  <si>
    <t>DTE2253801070024</t>
  </si>
  <si>
    <t>DTE2253801070005</t>
  </si>
  <si>
    <t>DTE2253801070025</t>
  </si>
  <si>
    <t>DTE2253801070039</t>
  </si>
  <si>
    <t>Phạm Thị Như</t>
  </si>
  <si>
    <t>DTE2253801070040</t>
  </si>
  <si>
    <t>Sim</t>
  </si>
  <si>
    <t>DTE2253801070006</t>
  </si>
  <si>
    <t>DTE2253801070015</t>
  </si>
  <si>
    <t>Dương Văn Trường</t>
  </si>
  <si>
    <t>VPQC (2lần), không đi học</t>
  </si>
  <si>
    <t>DTE2253801070072</t>
  </si>
  <si>
    <t>Hà Thị Thành</t>
  </si>
  <si>
    <t>DTE2253404030048</t>
  </si>
  <si>
    <t>DTE2253801070041</t>
  </si>
  <si>
    <t>Ninh Thị</t>
  </si>
  <si>
    <t>DTE2253801070043</t>
  </si>
  <si>
    <t>Nông Phương</t>
  </si>
  <si>
    <t>DTE2253801070042</t>
  </si>
  <si>
    <t>Phạm Lê Phương</t>
  </si>
  <si>
    <t>DTE2253801070007</t>
  </si>
  <si>
    <t>DTE2253801070060</t>
  </si>
  <si>
    <t>Thính</t>
  </si>
  <si>
    <t>DTE2253801070034</t>
  </si>
  <si>
    <t>Trần Xuân</t>
  </si>
  <si>
    <t>DTE2253801070045</t>
  </si>
  <si>
    <t>DTE2253801070010</t>
  </si>
  <si>
    <t>DTE2253801070044</t>
  </si>
  <si>
    <t>DTE2253801070061</t>
  </si>
  <si>
    <t>Đi học muộn nhiều lần</t>
  </si>
  <si>
    <t>DTE2253801070046</t>
  </si>
  <si>
    <t>Đào Hoàng Thu</t>
  </si>
  <si>
    <t>DTE2253801070067</t>
  </si>
  <si>
    <t>Đỗ Thị Thu</t>
  </si>
  <si>
    <t>DTE2253801070062</t>
  </si>
  <si>
    <t>Phạm Hoài</t>
  </si>
  <si>
    <t>DTE2253801070026</t>
  </si>
  <si>
    <t>DTE2253801070027</t>
  </si>
  <si>
    <t>Nguyễn Trí</t>
  </si>
  <si>
    <t>DTE2253801070011</t>
  </si>
  <si>
    <t>Chu Anh</t>
  </si>
  <si>
    <t>DTE2253801070008</t>
  </si>
  <si>
    <t>DTE2253801070063</t>
  </si>
  <si>
    <t>Nguyễn Hữu</t>
  </si>
  <si>
    <t>Tùng</t>
  </si>
  <si>
    <t>DTE2253801070047</t>
  </si>
  <si>
    <t xml:space="preserve">Vi phạm quy chế thi + hay nghỉ học </t>
  </si>
  <si>
    <t>K19 QLKT</t>
  </si>
  <si>
    <t>DTE2253404030001</t>
  </si>
  <si>
    <t>Bế Tùng</t>
  </si>
  <si>
    <t>DTE2253404030002</t>
  </si>
  <si>
    <t>Trần Quốc</t>
  </si>
  <si>
    <t>DTE2253404030054</t>
  </si>
  <si>
    <t>DTE2253404030004</t>
  </si>
  <si>
    <t>Đoàn Thị Kim</t>
  </si>
  <si>
    <t>DTE2253404030005</t>
  </si>
  <si>
    <t>Đi học ít</t>
  </si>
  <si>
    <t>DTE2253404030003</t>
  </si>
  <si>
    <t>Nguyễn Phương Huyền</t>
  </si>
  <si>
    <t>DTE2253404030046</t>
  </si>
  <si>
    <t>DTE2253404030037</t>
  </si>
  <si>
    <t>Nguyễn Thế</t>
  </si>
  <si>
    <t>Diễn</t>
  </si>
  <si>
    <t>DTE2253404030006</t>
  </si>
  <si>
    <t>DTE2253404030007</t>
  </si>
  <si>
    <t>Doan</t>
  </si>
  <si>
    <t>DTE2253404030036</t>
  </si>
  <si>
    <t>Vũ Hữu</t>
  </si>
  <si>
    <t>DTE2253404030008</t>
  </si>
  <si>
    <t>DTE2253404030009</t>
  </si>
  <si>
    <t>DTE2253404030010</t>
  </si>
  <si>
    <t>DTE2253404030013</t>
  </si>
  <si>
    <t>DTE2253404030014</t>
  </si>
  <si>
    <t>DTE2253404030052</t>
  </si>
  <si>
    <t>DTE2253404030053</t>
  </si>
  <si>
    <t>Sùng Seo</t>
  </si>
  <si>
    <t>DTE2253404030016</t>
  </si>
  <si>
    <t>DTE2253404030017</t>
  </si>
  <si>
    <t>Chu Thị Thúy</t>
  </si>
  <si>
    <t>DTE2253404030039</t>
  </si>
  <si>
    <t>Trần Đại</t>
  </si>
  <si>
    <t>DTE2253404030019</t>
  </si>
  <si>
    <t>Mạc Thanh</t>
  </si>
  <si>
    <t>DTE2253404030020</t>
  </si>
  <si>
    <t>DTE2253404030021</t>
  </si>
  <si>
    <t>DTE2253404030047</t>
  </si>
  <si>
    <t>DTE2253404030041</t>
  </si>
  <si>
    <t>DTE2253404030050</t>
  </si>
  <si>
    <t>Tẩn Láo</t>
  </si>
  <si>
    <t>Tả</t>
  </si>
  <si>
    <t>DTE2253404030025</t>
  </si>
  <si>
    <t>Đinh Thị Hương</t>
  </si>
  <si>
    <t>DTE2253404030024</t>
  </si>
  <si>
    <t>Lê Hiền</t>
  </si>
  <si>
    <t>DTE2253404030026</t>
  </si>
  <si>
    <t>DTE2253404030023</t>
  </si>
  <si>
    <t>DTE2253404030027</t>
  </si>
  <si>
    <t>DTE2253404030028</t>
  </si>
  <si>
    <t>Đoàn Thị Huyền</t>
  </si>
  <si>
    <t>DTE2253404030033</t>
  </si>
  <si>
    <t>DTE2253404030031</t>
  </si>
  <si>
    <t>DTE2253404030032</t>
  </si>
  <si>
    <t>DTE2253404030034</t>
  </si>
  <si>
    <t>DTE2253404030055</t>
  </si>
  <si>
    <t>DTE2253404030044</t>
  </si>
  <si>
    <t>Lê Tường</t>
  </si>
  <si>
    <t>K20 QLC</t>
  </si>
  <si>
    <t>DTE2353404030005</t>
  </si>
  <si>
    <t>xuất sắc</t>
  </si>
  <si>
    <t>DTE2353404030037</t>
  </si>
  <si>
    <t>Lê Thi</t>
  </si>
  <si>
    <t>DTE2353404030027</t>
  </si>
  <si>
    <t>Trương Thị Thùy</t>
  </si>
  <si>
    <t>DTE2353404030006</t>
  </si>
  <si>
    <t>tốt</t>
  </si>
  <si>
    <t>DTE2353404030029</t>
  </si>
  <si>
    <t>Lê Vũ Thu</t>
  </si>
  <si>
    <t>khá</t>
  </si>
  <si>
    <t>DTE2353404030028</t>
  </si>
  <si>
    <t>Trịnh Nguyễn</t>
  </si>
  <si>
    <t>kém</t>
  </si>
  <si>
    <t>DTE2353404030007</t>
  </si>
  <si>
    <t>DTE2353404030030</t>
  </si>
  <si>
    <t>Nguyễn Ngọc Thảo</t>
  </si>
  <si>
    <t>DTE2353404030026</t>
  </si>
  <si>
    <t>DTE2353404030009</t>
  </si>
  <si>
    <t>DTE2353404030041</t>
  </si>
  <si>
    <t xml:space="preserve">Riêu Ngọc </t>
  </si>
  <si>
    <t>DTE2353404030010</t>
  </si>
  <si>
    <t>Tạ Thị Ngọc</t>
  </si>
  <si>
    <t>DTE2353404030003</t>
  </si>
  <si>
    <t>Triệu Sinh</t>
  </si>
  <si>
    <t>Khiêm</t>
  </si>
  <si>
    <t>DTE2353404030025</t>
  </si>
  <si>
    <t>DTE2353404030032</t>
  </si>
  <si>
    <t>DTE2353404030044</t>
  </si>
  <si>
    <t>DTE2353404030011</t>
  </si>
  <si>
    <t>Nông Thị Anh</t>
  </si>
  <si>
    <t>DTE2353404030012</t>
  </si>
  <si>
    <t>DTE2353404030013</t>
  </si>
  <si>
    <t>Đồng Thị Cẩm</t>
  </si>
  <si>
    <t>DTE2353404030042</t>
  </si>
  <si>
    <t>Bạch Tuyết</t>
  </si>
  <si>
    <t>DTE2353404030014</t>
  </si>
  <si>
    <t>DTE2353404030015</t>
  </si>
  <si>
    <t>DTE2353404030016</t>
  </si>
  <si>
    <t>DTE2353404030017</t>
  </si>
  <si>
    <t>DTE2353404030043</t>
  </si>
  <si>
    <t>DTE2353404030019</t>
  </si>
  <si>
    <t>DTE2353404030038</t>
  </si>
  <si>
    <t>Vương Thị Thanh</t>
  </si>
  <si>
    <t>DTE2353404030021</t>
  </si>
  <si>
    <t>Lê Trung</t>
  </si>
  <si>
    <t>DTE2353404030022</t>
  </si>
  <si>
    <t>DTE2353404030040</t>
  </si>
  <si>
    <t>DTE2353404030023</t>
  </si>
  <si>
    <t>DTE2353404030033</t>
  </si>
  <si>
    <t>DTE2353404030024</t>
  </si>
  <si>
    <t>Vũ Duy</t>
  </si>
  <si>
    <t>K20 LKT 1</t>
  </si>
  <si>
    <t>DTE2353801070005</t>
  </si>
  <si>
    <t>DTE2353801070003</t>
  </si>
  <si>
    <t xml:space="preserve">Trần Trung </t>
  </si>
  <si>
    <t>DTE2353801070002</t>
  </si>
  <si>
    <t>DTE2353801070006</t>
  </si>
  <si>
    <t>DTE2353801070007</t>
  </si>
  <si>
    <t xml:space="preserve">Phạm Thanh </t>
  </si>
  <si>
    <t>DTE23538010070011</t>
  </si>
  <si>
    <t>DTE2353801070009</t>
  </si>
  <si>
    <t>Nguyễn thị Phương</t>
  </si>
  <si>
    <t>DTE2353801070013</t>
  </si>
  <si>
    <t>DTE2353801070014</t>
  </si>
  <si>
    <t>Nông Tùng</t>
  </si>
  <si>
    <t>DTE2353801070064</t>
  </si>
  <si>
    <t>Điềm</t>
  </si>
  <si>
    <t>DTE2353801070065</t>
  </si>
  <si>
    <t>DTE2353801070072</t>
  </si>
  <si>
    <t xml:space="preserve">Nguyễn Đào Thái </t>
  </si>
  <si>
    <t>DTE2353801070019</t>
  </si>
  <si>
    <t xml:space="preserve">Vũ Như </t>
  </si>
  <si>
    <t>DTE2353801070020</t>
  </si>
  <si>
    <t xml:space="preserve">Ngọc Thị </t>
  </si>
  <si>
    <t>DTE2353801070067</t>
  </si>
  <si>
    <t>Võ Thanh</t>
  </si>
  <si>
    <t>DTE2353801070025</t>
  </si>
  <si>
    <t>DTE2353801070026</t>
  </si>
  <si>
    <t>DTE2353801070028</t>
  </si>
  <si>
    <t>DTE2353801070029</t>
  </si>
  <si>
    <t>Hà Thảo</t>
  </si>
  <si>
    <t>DTE2353801070030</t>
  </si>
  <si>
    <t>DTE2353801070031</t>
  </si>
  <si>
    <t>DTE2353801070034</t>
  </si>
  <si>
    <t xml:space="preserve">Vũ Lê Hà </t>
  </si>
  <si>
    <t>DTE2353801070081</t>
  </si>
  <si>
    <t>DTE2353801070038</t>
  </si>
  <si>
    <t>Cao Bảo</t>
  </si>
  <si>
    <t>DTE2353801070087</t>
  </si>
  <si>
    <t>DTE2353801070039</t>
  </si>
  <si>
    <t>DTE2353801070041</t>
  </si>
  <si>
    <t>DTE2353801070042</t>
  </si>
  <si>
    <t xml:space="preserve">Bùi Yến </t>
  </si>
  <si>
    <t>DTE2353801070044</t>
  </si>
  <si>
    <t>Phan Hồng</t>
  </si>
  <si>
    <t>DTE2353801070046</t>
  </si>
  <si>
    <t>DTE2353801070048</t>
  </si>
  <si>
    <t xml:space="preserve">Vương Đức </t>
  </si>
  <si>
    <t>Quí</t>
  </si>
  <si>
    <t>DTE2353801070075</t>
  </si>
  <si>
    <t>Lương Văn</t>
  </si>
  <si>
    <t>DTE2353801070051</t>
  </si>
  <si>
    <t>DTE2353801070052</t>
  </si>
  <si>
    <t>DTE2353801070053</t>
  </si>
  <si>
    <t>Diệp Thanh</t>
  </si>
  <si>
    <t>DTE2353801070080</t>
  </si>
  <si>
    <t>Bảo lưu kỳ 2</t>
  </si>
  <si>
    <t>DTE2353801070056</t>
  </si>
  <si>
    <t>DTE2353801070055</t>
  </si>
  <si>
    <t>DTE2353801070057</t>
  </si>
  <si>
    <t>DTE2353801070059</t>
  </si>
  <si>
    <t>Lê Thị Kiều</t>
  </si>
  <si>
    <t>DTE2353801070079</t>
  </si>
  <si>
    <t>Nông Thuỳ</t>
  </si>
  <si>
    <t>DTE2353801070061</t>
  </si>
  <si>
    <t>Trần Nguyễn Anh</t>
  </si>
  <si>
    <t>DTE2353801070076</t>
  </si>
  <si>
    <t>Uy</t>
  </si>
  <si>
    <t>DTE2353801070078</t>
  </si>
  <si>
    <t>DTE2353801070062</t>
  </si>
  <si>
    <t>K20 LKT 2</t>
  </si>
  <si>
    <t>DTE2353801070083</t>
  </si>
  <si>
    <t>DTE2353801070082</t>
  </si>
  <si>
    <t>Đào Thị Phương</t>
  </si>
  <si>
    <t>DTE2353801070001</t>
  </si>
  <si>
    <t>DTE2353801070004</t>
  </si>
  <si>
    <t>DTE2353801070008</t>
  </si>
  <si>
    <t>DTE2353801070010</t>
  </si>
  <si>
    <t>Thiều Tùng</t>
  </si>
  <si>
    <t>DTE2353801070012</t>
  </si>
  <si>
    <t>DTE2353801070015</t>
  </si>
  <si>
    <t>DTE2353801070070</t>
  </si>
  <si>
    <t>Giáp Thành</t>
  </si>
  <si>
    <t>DTE2353801070063</t>
  </si>
  <si>
    <t>DTE2353801070017</t>
  </si>
  <si>
    <t>Đoàn Thị Thái</t>
  </si>
  <si>
    <t>DTE2353801070018</t>
  </si>
  <si>
    <t>DTE2353801070093</t>
  </si>
  <si>
    <t>DTE2353801070021</t>
  </si>
  <si>
    <t>Trần Phan Trung</t>
  </si>
  <si>
    <t>DTE2353801070073</t>
  </si>
  <si>
    <t>DTE2353801070022</t>
  </si>
  <si>
    <t>DTE2353801070023</t>
  </si>
  <si>
    <t>DTE2353801070066</t>
  </si>
  <si>
    <t>DTE2353801070090</t>
  </si>
  <si>
    <t>DTE2353801070024</t>
  </si>
  <si>
    <t>Kim</t>
  </si>
  <si>
    <t>DTE2353801070094</t>
  </si>
  <si>
    <t>Đặng Diệu</t>
  </si>
  <si>
    <t>DTE2353801070032</t>
  </si>
  <si>
    <t>DTE2353801070033</t>
  </si>
  <si>
    <t>DTE2353801070092</t>
  </si>
  <si>
    <t xml:space="preserve">Lê Công </t>
  </si>
  <si>
    <t>DTE2353801070035</t>
  </si>
  <si>
    <t>DTE2353801070036</t>
  </si>
  <si>
    <t>DTE2353801070037</t>
  </si>
  <si>
    <t>DTE2353801070074</t>
  </si>
  <si>
    <t>DTE2353801070040</t>
  </si>
  <si>
    <t>DTE2353801070043</t>
  </si>
  <si>
    <t>Nguyễn Thị Yến</t>
  </si>
  <si>
    <t>DTE2353801070045</t>
  </si>
  <si>
    <t>Phạm Thuý</t>
  </si>
  <si>
    <t>DTE2353801070089</t>
  </si>
  <si>
    <t>Chang Phu</t>
  </si>
  <si>
    <t>Po</t>
  </si>
  <si>
    <t>DTE2353801070068</t>
  </si>
  <si>
    <t>Nguyễn Diễm</t>
  </si>
  <si>
    <t>DTE2353801070049</t>
  </si>
  <si>
    <t>Đinh Minh</t>
  </si>
  <si>
    <t>DTE2353801070050</t>
  </si>
  <si>
    <t>Chung Nông Đức</t>
  </si>
  <si>
    <t>DTE2353801070095</t>
  </si>
  <si>
    <t xml:space="preserve">Nguyễn Tài Hoàng </t>
  </si>
  <si>
    <t>DTE2353801070091</t>
  </si>
  <si>
    <t xml:space="preserve">Đặng Thanh </t>
  </si>
  <si>
    <t>DTE2353801070054</t>
  </si>
  <si>
    <t>DTE2353801070069</t>
  </si>
  <si>
    <t>Triệu Nguyễn Hoài</t>
  </si>
  <si>
    <t>DTE2353801070058</t>
  </si>
  <si>
    <t>DTE2353801070060</t>
  </si>
  <si>
    <t>DTE2353801070088</t>
  </si>
  <si>
    <t>DTE2353801070085</t>
  </si>
  <si>
    <t>Nguyễn Phạm Thu</t>
  </si>
  <si>
    <t>DTE2353801070077</t>
  </si>
  <si>
    <t xml:space="preserve">Lò Văn </t>
  </si>
  <si>
    <t>DTE2158301030033</t>
  </si>
  <si>
    <t>Đào Thị Hoa</t>
  </si>
  <si>
    <t>Kiểm tra</t>
  </si>
  <si>
    <t>Chuyển từ Kế toán</t>
  </si>
  <si>
    <t>Saengtavan</t>
  </si>
  <si>
    <t>Đặng xuân Hùng</t>
  </si>
  <si>
    <t>Hoàng Thị Minh Nhài</t>
  </si>
  <si>
    <t>chuyển từ kỳ 1</t>
  </si>
  <si>
    <t xml:space="preserve"> bỏ</t>
  </si>
  <si>
    <t>K18 MKTrung bình</t>
  </si>
  <si>
    <t>KHÓA 16</t>
  </si>
  <si>
    <t>K16QTKDTH A</t>
  </si>
  <si>
    <t>DTE1953401010017</t>
  </si>
  <si>
    <t xml:space="preserve">Nguyễn Thu </t>
  </si>
  <si>
    <t>Hà</t>
  </si>
  <si>
    <t>Lớp: K18LOGSITIC</t>
  </si>
  <si>
    <t>DTE2155106050055</t>
  </si>
  <si>
    <t>DTE2155106050026</t>
  </si>
  <si>
    <t>DTE2155106050003</t>
  </si>
  <si>
    <t>Lê Tuấn</t>
  </si>
  <si>
    <t>DTE2155106050041</t>
  </si>
  <si>
    <t>Nguyễn Lê Quang</t>
  </si>
  <si>
    <t>DTE2155106050042</t>
  </si>
  <si>
    <t>DTE2155106050048</t>
  </si>
  <si>
    <t>DTE2155106050025</t>
  </si>
  <si>
    <t>Đông</t>
  </si>
  <si>
    <t>DTE2155106050016</t>
  </si>
  <si>
    <t>DTE2155106050021</t>
  </si>
  <si>
    <t>DTE2155106050049</t>
  </si>
  <si>
    <t>DTE2155106050001</t>
  </si>
  <si>
    <t>Trần</t>
  </si>
  <si>
    <t>DTE2155106050039</t>
  </si>
  <si>
    <t>DTE2155106050013</t>
  </si>
  <si>
    <t>Cáp Thị Khánh</t>
  </si>
  <si>
    <t>DTE2155106050027</t>
  </si>
  <si>
    <t>DTE2155106050004</t>
  </si>
  <si>
    <t>DTE2155106050056</t>
  </si>
  <si>
    <t>DTE2155106050002</t>
  </si>
  <si>
    <t>DTE2155106050059</t>
  </si>
  <si>
    <t>DTE2155106050043</t>
  </si>
  <si>
    <t>DTE2155106050018</t>
  </si>
  <si>
    <t>Tạ Thị Cẩm</t>
  </si>
  <si>
    <t>DTE2155106050005</t>
  </si>
  <si>
    <t>DTE2155106050028</t>
  </si>
  <si>
    <t>Bùi Hoài</t>
  </si>
  <si>
    <t>DTE2155106050010</t>
  </si>
  <si>
    <t>Đào Hà Trang</t>
  </si>
  <si>
    <t>DTE2155106050029</t>
  </si>
  <si>
    <t>DTE2155106050035</t>
  </si>
  <si>
    <t>DTE2155106050019</t>
  </si>
  <si>
    <t>DTE2155106050038</t>
  </si>
  <si>
    <t>DTE2155106050009</t>
  </si>
  <si>
    <t>DTE2155106050044</t>
  </si>
  <si>
    <t>DTE2155106050020</t>
  </si>
  <si>
    <t>DTE2155106050058</t>
  </si>
  <si>
    <t>Hồ Thúy</t>
  </si>
  <si>
    <t>DTE2155106050022</t>
  </si>
  <si>
    <t>Nguyễn Tất</t>
  </si>
  <si>
    <t>DTE2155106050015</t>
  </si>
  <si>
    <t>DTE2155106050040</t>
  </si>
  <si>
    <t>DTE2155106050045</t>
  </si>
  <si>
    <t>DTE2155106050023</t>
  </si>
  <si>
    <t>Hoàng Thị Diệp</t>
  </si>
  <si>
    <t>DTE2155106050053</t>
  </si>
  <si>
    <t>DTE2155106050037</t>
  </si>
  <si>
    <t>DTE2155106050017</t>
  </si>
  <si>
    <t>DTE2155106050057</t>
  </si>
  <si>
    <t>DTE2155106050014</t>
  </si>
  <si>
    <t>Lê Quang</t>
  </si>
  <si>
    <t>DTE2155106050006</t>
  </si>
  <si>
    <t>DTE2155106050024</t>
  </si>
  <si>
    <t>Hoàng Anh</t>
  </si>
  <si>
    <t>DTE2155106050030</t>
  </si>
  <si>
    <t>Ngô Trịnh Thanh</t>
  </si>
  <si>
    <t>DTE2155106050007</t>
  </si>
  <si>
    <t>Trịnh Cẩm</t>
  </si>
  <si>
    <t>DTE2155106050034</t>
  </si>
  <si>
    <t>Vi Thị Minh</t>
  </si>
  <si>
    <t>DTE2155106050051</t>
  </si>
  <si>
    <t>DTE2155106050050</t>
  </si>
  <si>
    <t>Lớp: K18QTKD A</t>
  </si>
  <si>
    <t>DTE2153401010053</t>
  </si>
  <si>
    <t>Mai Lan</t>
  </si>
  <si>
    <t>DTE2153401010013</t>
  </si>
  <si>
    <t>DTE2153401010096</t>
  </si>
  <si>
    <t>DTE2153401010388</t>
  </si>
  <si>
    <t>DTE2153401010370</t>
  </si>
  <si>
    <t>DTE2153401010039</t>
  </si>
  <si>
    <t>DTE2153401010038</t>
  </si>
  <si>
    <t>Hà Thị Vân</t>
  </si>
  <si>
    <t>DTE2153401010026</t>
  </si>
  <si>
    <t>DTE2153401010180</t>
  </si>
  <si>
    <t>Thuận Tiến</t>
  </si>
  <si>
    <t>DTE2153401010046</t>
  </si>
  <si>
    <t>DTE2153401010056</t>
  </si>
  <si>
    <t>DTE2153401010028</t>
  </si>
  <si>
    <t>Dược</t>
  </si>
  <si>
    <t>DTE2153401010036</t>
  </si>
  <si>
    <t>DTE2153401010024</t>
  </si>
  <si>
    <t>DTE2153401010058</t>
  </si>
  <si>
    <t>Hoàng Nguyễn Thu</t>
  </si>
  <si>
    <t>DTE2153401010057</t>
  </si>
  <si>
    <t>DTE2153401010059</t>
  </si>
  <si>
    <t>DTE2153401010018</t>
  </si>
  <si>
    <t>Vũ Bá</t>
  </si>
  <si>
    <t>DTE2153401010040</t>
  </si>
  <si>
    <t>DTE2153401010006</t>
  </si>
  <si>
    <t>DTE2153401010061</t>
  </si>
  <si>
    <t>Hoàng Thị Khánh</t>
  </si>
  <si>
    <t>DTE2153401010009</t>
  </si>
  <si>
    <t>DTE2153401010041</t>
  </si>
  <si>
    <t>DTE2153401010326</t>
  </si>
  <si>
    <t>DTE2153401010062</t>
  </si>
  <si>
    <t>DTE2153401010390</t>
  </si>
  <si>
    <t>DTE2153401010054</t>
  </si>
  <si>
    <t>DTE2153401010029</t>
  </si>
  <si>
    <t>Đỗ Huy</t>
  </si>
  <si>
    <t>DTE2153401010010</t>
  </si>
  <si>
    <t>DTE2153401010108</t>
  </si>
  <si>
    <t>DTE2153401010397</t>
  </si>
  <si>
    <t>DTE2153401010063</t>
  </si>
  <si>
    <t>DTE2153401010020</t>
  </si>
  <si>
    <t>DTE2153401010014</t>
  </si>
  <si>
    <t>DTE2153401010021</t>
  </si>
  <si>
    <t>Đồng Huyền</t>
  </si>
  <si>
    <t>DTE2153401010049</t>
  </si>
  <si>
    <t>DTE2153401010384</t>
  </si>
  <si>
    <t>DTE2153401010064</t>
  </si>
  <si>
    <t>DTE2153401010007</t>
  </si>
  <si>
    <t>DTE2153401010319</t>
  </si>
  <si>
    <t>Đinh Bình</t>
  </si>
  <si>
    <t>DTE2153401010032</t>
  </si>
  <si>
    <t>DTE2153401010055</t>
  </si>
  <si>
    <t>DTE2153401010357</t>
  </si>
  <si>
    <t>Bùi Trung</t>
  </si>
  <si>
    <t>DTE2153401010065</t>
  </si>
  <si>
    <t>Dương Ánh Hồng</t>
  </si>
  <si>
    <t>DTE2153401010002</t>
  </si>
  <si>
    <t>DTE2153401010033</t>
  </si>
  <si>
    <t>Đồng Thị Thảo</t>
  </si>
  <si>
    <t>DTE2153401010034</t>
  </si>
  <si>
    <t>DTE2153401010067</t>
  </si>
  <si>
    <t>DTE2153401010042</t>
  </si>
  <si>
    <t>DTE2153401010016</t>
  </si>
  <si>
    <t>Đậu Thị</t>
  </si>
  <si>
    <t>DTE2153401010017</t>
  </si>
  <si>
    <t>Hoàng Nguyễn Thế</t>
  </si>
  <si>
    <t>DTE2153401010023</t>
  </si>
  <si>
    <t>DTE2153401010005</t>
  </si>
  <si>
    <t>Vũ Chiến</t>
  </si>
  <si>
    <t>DTE2153401010358</t>
  </si>
  <si>
    <t>Lục Văn</t>
  </si>
  <si>
    <t>DTE2153401010399</t>
  </si>
  <si>
    <t>DTE2153401010068</t>
  </si>
  <si>
    <t>DTE2153401010051</t>
  </si>
  <si>
    <t>DTE2153401010003</t>
  </si>
  <si>
    <t>DTE2153401010329</t>
  </si>
  <si>
    <t>DTE2153401010011</t>
  </si>
  <si>
    <t>DTE2153401010142</t>
  </si>
  <si>
    <t>DTE2153401010012</t>
  </si>
  <si>
    <t>DTE2153401010069</t>
  </si>
  <si>
    <t>DTE2153401010071</t>
  </si>
  <si>
    <t>Lớp: K18QTKD B</t>
  </si>
  <si>
    <t>DTE2153401010104</t>
  </si>
  <si>
    <t>DTE2153401010095</t>
  </si>
  <si>
    <t>DTE2153401010044</t>
  </si>
  <si>
    <t>DTE2153401010354</t>
  </si>
  <si>
    <t>DTE2153401010105</t>
  </si>
  <si>
    <t>DTE2153401010140</t>
  </si>
  <si>
    <t>DTE2153401010367</t>
  </si>
  <si>
    <t>DTE2153401010147</t>
  </si>
  <si>
    <t>DTE2153401010088</t>
  </si>
  <si>
    <t>DTE2153401010332</t>
  </si>
  <si>
    <t>DTE2153401010139</t>
  </si>
  <si>
    <t>DTE2153401010115</t>
  </si>
  <si>
    <t>Lê Thị Hương</t>
  </si>
  <si>
    <t>DTE2153401010074</t>
  </si>
  <si>
    <t>DTE2153401010166</t>
  </si>
  <si>
    <t>Đặng Lê</t>
  </si>
  <si>
    <t>DTE2153401010075</t>
  </si>
  <si>
    <t>DTE2153401010143</t>
  </si>
  <si>
    <t>Hà Thị Minh</t>
  </si>
  <si>
    <t>DTE2153401010076</t>
  </si>
  <si>
    <t>DTE2153401010077</t>
  </si>
  <si>
    <t>Đinh Quốc</t>
  </si>
  <si>
    <t>DTE2153401010109</t>
  </si>
  <si>
    <t>DTE2153401010089</t>
  </si>
  <si>
    <t>DTE2153401010090</t>
  </si>
  <si>
    <t>DTE2153401010391</t>
  </si>
  <si>
    <t>Sonethavong</t>
  </si>
  <si>
    <t>Khounthavisouk</t>
  </si>
  <si>
    <t>DTE2153401010118</t>
  </si>
  <si>
    <t>Hứa Đình</t>
  </si>
  <si>
    <t>DTE2153401010144</t>
  </si>
  <si>
    <t>DTE2153401010127</t>
  </si>
  <si>
    <t>DTE2153401010128</t>
  </si>
  <si>
    <t>DTE2153401010129</t>
  </si>
  <si>
    <t>DTE2153401010098</t>
  </si>
  <si>
    <t>DTE2153401010138</t>
  </si>
  <si>
    <t>Lèng Hữu</t>
  </si>
  <si>
    <t>DTE2153401010392</t>
  </si>
  <si>
    <t>Vilaiphone</t>
  </si>
  <si>
    <t>Maiphone</t>
  </si>
  <si>
    <t>DTE2153401010175</t>
  </si>
  <si>
    <t>Nghiêm Gia</t>
  </si>
  <si>
    <t>DTE2153401010131</t>
  </si>
  <si>
    <t>Hoàng Hữu</t>
  </si>
  <si>
    <t>Nghị</t>
  </si>
  <si>
    <t>DTE2153401010092</t>
  </si>
  <si>
    <t>Trần Bá</t>
  </si>
  <si>
    <t>DTE2153401010079</t>
  </si>
  <si>
    <t>Hầu Ánh</t>
  </si>
  <si>
    <t>DTE2153401010080</t>
  </si>
  <si>
    <t>Nhạn</t>
  </si>
  <si>
    <t>DTE2153401010081</t>
  </si>
  <si>
    <t>DTE2153401010099</t>
  </si>
  <si>
    <t>DTE2153401010320</t>
  </si>
  <si>
    <t>Đoàn Thị Thanh</t>
  </si>
  <si>
    <t>DTE2153401010136</t>
  </si>
  <si>
    <t>Khương Thu</t>
  </si>
  <si>
    <t>DTE2153401010121</t>
  </si>
  <si>
    <t>Ngô Hồng</t>
  </si>
  <si>
    <t>DTE2153401010100</t>
  </si>
  <si>
    <t>DTE2153401010141</t>
  </si>
  <si>
    <t>DTE2153401010093</t>
  </si>
  <si>
    <t>DTE2153401010150</t>
  </si>
  <si>
    <t>DTE2153401010082</t>
  </si>
  <si>
    <t>DTE2153401010083</t>
  </si>
  <si>
    <t>DTE2153401010322</t>
  </si>
  <si>
    <t>DTE2153401010145</t>
  </si>
  <si>
    <t>DTE2153401010122</t>
  </si>
  <si>
    <t>DTE2153401010111</t>
  </si>
  <si>
    <t>DTE2153401010085</t>
  </si>
  <si>
    <t>Hầu Thị</t>
  </si>
  <si>
    <t>DTE2153401010101</t>
  </si>
  <si>
    <t>DTE2153401010123</t>
  </si>
  <si>
    <t>DTE2153401010112</t>
  </si>
  <si>
    <t>DTE2153401010086</t>
  </si>
  <si>
    <t>DTE2153401010324</t>
  </si>
  <si>
    <t>DTE2153401010102</t>
  </si>
  <si>
    <t>DTE2153401010124</t>
  </si>
  <si>
    <t>DTE2153401010330</t>
  </si>
  <si>
    <t>Xoan</t>
  </si>
  <si>
    <t>Lớp: K18QTKD C</t>
  </si>
  <si>
    <t>DTE2153401010197</t>
  </si>
  <si>
    <t>DTE2153401010183</t>
  </si>
  <si>
    <t>Lục Tuấn</t>
  </si>
  <si>
    <t>DTE2153401010188</t>
  </si>
  <si>
    <t>Nguyễn Hoàng Tuấn</t>
  </si>
  <si>
    <t>DTE2153401010159</t>
  </si>
  <si>
    <t>DTE2153401010160</t>
  </si>
  <si>
    <t>DTE2153401010346</t>
  </si>
  <si>
    <t>DTE2153401010211</t>
  </si>
  <si>
    <t>DTE2153401010231</t>
  </si>
  <si>
    <t>DTE2153401010212</t>
  </si>
  <si>
    <t>DTE2153401010157</t>
  </si>
  <si>
    <t>DTE2153401010186</t>
  </si>
  <si>
    <t>DTE2153401010158</t>
  </si>
  <si>
    <t>DTE2153401010213</t>
  </si>
  <si>
    <t>Đinh Thị Trà</t>
  </si>
  <si>
    <t>DTE2153401010161</t>
  </si>
  <si>
    <t>Lý Trường</t>
  </si>
  <si>
    <t>DTE2153401010309</t>
  </si>
  <si>
    <t>DTE2153401010347</t>
  </si>
  <si>
    <t>DTE2153401010199</t>
  </si>
  <si>
    <t>Đỗ Trung</t>
  </si>
  <si>
    <t>DTE2153401010148</t>
  </si>
  <si>
    <t>DTE2153401010162</t>
  </si>
  <si>
    <t>DTE2153401010363</t>
  </si>
  <si>
    <t>DTE2153401010232</t>
  </si>
  <si>
    <t>DTE2153401010163</t>
  </si>
  <si>
    <t>Phan Gia</t>
  </si>
  <si>
    <t>DTE2153401010214</t>
  </si>
  <si>
    <t>DTE2153401010182</t>
  </si>
  <si>
    <t>Phùng An</t>
  </si>
  <si>
    <t>DTE2153401010191</t>
  </si>
  <si>
    <t>Đỗ Lan</t>
  </si>
  <si>
    <t>DTE2153401010173</t>
  </si>
  <si>
    <t>DTE2153401010184</t>
  </si>
  <si>
    <t>DTE2153401010215</t>
  </si>
  <si>
    <t>Đinh Đình</t>
  </si>
  <si>
    <t>DTE2153401010201</t>
  </si>
  <si>
    <t>DTE2153401010216</t>
  </si>
  <si>
    <t>DTE2153401010218</t>
  </si>
  <si>
    <t>DTE2153401010217</t>
  </si>
  <si>
    <t>DTE2153401010317</t>
  </si>
  <si>
    <t>Lã Thị Bích</t>
  </si>
  <si>
    <t>DTE2153401010337</t>
  </si>
  <si>
    <t>DTE2153401010344</t>
  </si>
  <si>
    <t>DTE2153401010338</t>
  </si>
  <si>
    <t>DTE2153401010203</t>
  </si>
  <si>
    <t>Bùi Đức</t>
  </si>
  <si>
    <t>DTE2153401010202</t>
  </si>
  <si>
    <t>Trần Phi</t>
  </si>
  <si>
    <t>DTE2153403010460</t>
  </si>
  <si>
    <t>Đinh Trà</t>
  </si>
  <si>
    <t>DTE2153401010153</t>
  </si>
  <si>
    <t>DTE2153401010194</t>
  </si>
  <si>
    <t>Lê Ngô Phương</t>
  </si>
  <si>
    <t>DTE2153401010365</t>
  </si>
  <si>
    <t>Lộc Hải</t>
  </si>
  <si>
    <t>DTE2153401010185</t>
  </si>
  <si>
    <t>DTE2153401010209</t>
  </si>
  <si>
    <t>Huỳnh Thị</t>
  </si>
  <si>
    <t>DTE2153401010227</t>
  </si>
  <si>
    <t>DTE2153401010221</t>
  </si>
  <si>
    <t>DTE2153401010154</t>
  </si>
  <si>
    <t>Mạc Trung</t>
  </si>
  <si>
    <t>DTE2153401010198</t>
  </si>
  <si>
    <t>DTE2153401010310</t>
  </si>
  <si>
    <t>DTE2153401010228</t>
  </si>
  <si>
    <t>DTE2153401010222</t>
  </si>
  <si>
    <t>DTE2153401010155</t>
  </si>
  <si>
    <t>Trần Như</t>
  </si>
  <si>
    <t>DTE2153401010193</t>
  </si>
  <si>
    <t>DTE2153401010189</t>
  </si>
  <si>
    <t>DTE2153401010348</t>
  </si>
  <si>
    <t>Tô Phương</t>
  </si>
  <si>
    <t>DTE2153401010167</t>
  </si>
  <si>
    <t>DTE2153401010178</t>
  </si>
  <si>
    <t>DTE2153401010171</t>
  </si>
  <si>
    <t>DTE2153401010379</t>
  </si>
  <si>
    <t>DTE2153401010196</t>
  </si>
  <si>
    <t>DTE2153401010224</t>
  </si>
  <si>
    <t>DTE2153401010168</t>
  </si>
  <si>
    <t>Trần Thị Hiền</t>
  </si>
  <si>
    <t>DTE2153401010190</t>
  </si>
  <si>
    <t>Phan Minh</t>
  </si>
  <si>
    <t>DTE2153401010225</t>
  </si>
  <si>
    <t>Tiếp</t>
  </si>
  <si>
    <t>DTE2153401010342</t>
  </si>
  <si>
    <t>DTE2153401010204</t>
  </si>
  <si>
    <t>Lộc Ngọc</t>
  </si>
  <si>
    <t>DTE2153401010181</t>
  </si>
  <si>
    <t>DTE2153401010164</t>
  </si>
  <si>
    <t>Chu Thị Kim</t>
  </si>
  <si>
    <t>DTE2153401010200</t>
  </si>
  <si>
    <t>DTE2153401010179</t>
  </si>
  <si>
    <t>Trần Long</t>
  </si>
  <si>
    <t>Lớp: K18QTKD D</t>
  </si>
  <si>
    <t>DTE2153401010230</t>
  </si>
  <si>
    <t>Trần Tú</t>
  </si>
  <si>
    <t>DTE2153401010292</t>
  </si>
  <si>
    <t>DTE2153401010408</t>
  </si>
  <si>
    <t>DTE2153401010275</t>
  </si>
  <si>
    <t>DTE2153401010241</t>
  </si>
  <si>
    <t>DTE2153401010306</t>
  </si>
  <si>
    <t>DTE2153401010308</t>
  </si>
  <si>
    <t>DTE2153401010242</t>
  </si>
  <si>
    <t>DTE2153401010372</t>
  </si>
  <si>
    <t>DTE2153401010385</t>
  </si>
  <si>
    <t>Vũ Mạnh</t>
  </si>
  <si>
    <t>DTE2153401010304</t>
  </si>
  <si>
    <t>DTE2153401010287</t>
  </si>
  <si>
    <t>DTE2153401010294</t>
  </si>
  <si>
    <t>DTE2153401010260</t>
  </si>
  <si>
    <t>DTE2153401010301</t>
  </si>
  <si>
    <t>Ngô Thuý</t>
  </si>
  <si>
    <t>DTE2153401010395</t>
  </si>
  <si>
    <t>DTE2153401010351</t>
  </si>
  <si>
    <t>Lưu Đình</t>
  </si>
  <si>
    <t>Hiểu</t>
  </si>
  <si>
    <t>DTE2153401010394</t>
  </si>
  <si>
    <t>DTE2153401010247</t>
  </si>
  <si>
    <t>DTE2153401010249</t>
  </si>
  <si>
    <t>DTE2153401010374</t>
  </si>
  <si>
    <t>Đông Quang</t>
  </si>
  <si>
    <t>DTE2153401010285</t>
  </si>
  <si>
    <t>DTE2153401010233</t>
  </si>
  <si>
    <t>Lục Thị Thu</t>
  </si>
  <si>
    <t>DTE2153401010258</t>
  </si>
  <si>
    <t>DTE2153401010262</t>
  </si>
  <si>
    <t>DTE2153401010288</t>
  </si>
  <si>
    <t>Ngô Quốc</t>
  </si>
  <si>
    <t>DTE2153401010297</t>
  </si>
  <si>
    <t>DTE2153401010235</t>
  </si>
  <si>
    <t>DTE2153401010296</t>
  </si>
  <si>
    <t>DTE2153401010263</t>
  </si>
  <si>
    <t>DTE2153401010050</t>
  </si>
  <si>
    <t>DTE2153401010250</t>
  </si>
  <si>
    <t>Hứa Hiển</t>
  </si>
  <si>
    <t>DTE2153401010264</t>
  </si>
  <si>
    <t>Bế Quang</t>
  </si>
  <si>
    <t>Luyện</t>
  </si>
  <si>
    <t>DTE2153401010339</t>
  </si>
  <si>
    <t>Ngô Hương</t>
  </si>
  <si>
    <t>DTE2153401010375</t>
  </si>
  <si>
    <t>DTE2153401010237</t>
  </si>
  <si>
    <t>DTE2153401010352</t>
  </si>
  <si>
    <t>DTE2153401010378</t>
  </si>
  <si>
    <t>DTE2153401010302</t>
  </si>
  <si>
    <t>DTE2153401010298</t>
  </si>
  <si>
    <t>DTE2153401010289</t>
  </si>
  <si>
    <t>DTE2153401010149</t>
  </si>
  <si>
    <t>DTE2153401010335</t>
  </si>
  <si>
    <t>DTE2153401010252</t>
  </si>
  <si>
    <t>Trần Bích</t>
  </si>
  <si>
    <t>DTE2153401010120</t>
  </si>
  <si>
    <t>DTE2153401010278</t>
  </si>
  <si>
    <t>Đỗ Đình</t>
  </si>
  <si>
    <t>DTE2153401010238</t>
  </si>
  <si>
    <t>DTE2153401010311</t>
  </si>
  <si>
    <t>DTE2153401010312</t>
  </si>
  <si>
    <t>Trần Đào Thái</t>
  </si>
  <si>
    <t>DTE2153401010283</t>
  </si>
  <si>
    <t>DTE2153401010254</t>
  </si>
  <si>
    <t>DTE2153401010135</t>
  </si>
  <si>
    <t>DTE2153401010267</t>
  </si>
  <si>
    <t>Ngô Danh</t>
  </si>
  <si>
    <t>DTE2153401010321</t>
  </si>
  <si>
    <t>DTE2153401010286</t>
  </si>
  <si>
    <t>Vũ Thị Mai</t>
  </si>
  <si>
    <t>DTE2153401010239</t>
  </si>
  <si>
    <t>DTE2153401010279</t>
  </si>
  <si>
    <t>DTE2153401010303</t>
  </si>
  <si>
    <t>DTE2153401010268</t>
  </si>
  <si>
    <t>DTE2153401010256</t>
  </si>
  <si>
    <t>DTE2153401010314</t>
  </si>
  <si>
    <t>DTE2153401010290</t>
  </si>
  <si>
    <t>DTE2153401010383</t>
  </si>
  <si>
    <t>Lâm Xuân</t>
  </si>
  <si>
    <t>DTE2153401010269</t>
  </si>
  <si>
    <t>DTE2153401010272</t>
  </si>
  <si>
    <t>DTE2153401010377</t>
  </si>
  <si>
    <t>Lục thị</t>
  </si>
  <si>
    <t>DTE2153401010282</t>
  </si>
  <si>
    <t>DTE2153401010270</t>
  </si>
  <si>
    <t>DTE2153401010259</t>
  </si>
  <si>
    <t>Đào Anh</t>
  </si>
  <si>
    <t>DTE2153401010300</t>
  </si>
  <si>
    <t>DTE2153401010273</t>
  </si>
  <si>
    <t>Lục Thanh</t>
  </si>
  <si>
    <t>DTE2153401010315</t>
  </si>
  <si>
    <t>Đào Duy</t>
  </si>
  <si>
    <t>DTE2153401010257</t>
  </si>
  <si>
    <t>Lớp: K19LOGISTIC</t>
  </si>
  <si>
    <t>DTE2255106050009</t>
  </si>
  <si>
    <t>Dương Thị Vân</t>
  </si>
  <si>
    <t>DTE2255106050051</t>
  </si>
  <si>
    <t>Đặng Tú</t>
  </si>
  <si>
    <t>DTE2255106050020</t>
  </si>
  <si>
    <t>DTE2255106050052</t>
  </si>
  <si>
    <t>DTE2255106050005</t>
  </si>
  <si>
    <t>DTE2255106050053</t>
  </si>
  <si>
    <t>Ma Hoàng</t>
  </si>
  <si>
    <t>DTE2255106050006</t>
  </si>
  <si>
    <t>Hoàng Cao</t>
  </si>
  <si>
    <t>DTE2255106050010</t>
  </si>
  <si>
    <t>DTE2255106050021</t>
  </si>
  <si>
    <t>DTE2255106050007</t>
  </si>
  <si>
    <t>DTE2255106050022</t>
  </si>
  <si>
    <t>DTE2255106050011</t>
  </si>
  <si>
    <t>Luân Thị Quỳnh</t>
  </si>
  <si>
    <t>DTE2255106050054</t>
  </si>
  <si>
    <t>Hứa Thị Thu</t>
  </si>
  <si>
    <t>DTE2253401010124</t>
  </si>
  <si>
    <t>DTE2255106050055</t>
  </si>
  <si>
    <t>DTE2255106050003</t>
  </si>
  <si>
    <t>DTE2255106050024</t>
  </si>
  <si>
    <t>DTE2253401010225</t>
  </si>
  <si>
    <t>Phí Minh</t>
  </si>
  <si>
    <t>DTE2255106050025</t>
  </si>
  <si>
    <t>DTE2255106050056</t>
  </si>
  <si>
    <t>Đỗ Thị Xuân</t>
  </si>
  <si>
    <t>DTE2255106050026</t>
  </si>
  <si>
    <t>Trần Lệ</t>
  </si>
  <si>
    <t>DTE2255106050069</t>
  </si>
  <si>
    <t xml:space="preserve">Cao Việt </t>
  </si>
  <si>
    <t>DTE2255106050027</t>
  </si>
  <si>
    <t>DTE2255106050028</t>
  </si>
  <si>
    <t>Cao Bích</t>
  </si>
  <si>
    <t>DTE2255106050029</t>
  </si>
  <si>
    <t>DTE2255106050012</t>
  </si>
  <si>
    <t>DTE2255106050031</t>
  </si>
  <si>
    <t>DTE2255106050008</t>
  </si>
  <si>
    <t>Lê Vũ</t>
  </si>
  <si>
    <t>DTE2255106050057</t>
  </si>
  <si>
    <t>DTE2255106050032</t>
  </si>
  <si>
    <t>DTE2255106050030</t>
  </si>
  <si>
    <t>Lê Diệu</t>
  </si>
  <si>
    <t>DTE2255106050034</t>
  </si>
  <si>
    <t>DTE2255106050033</t>
  </si>
  <si>
    <t>DTE2255106050013</t>
  </si>
  <si>
    <t>DTE2253401010234</t>
  </si>
  <si>
    <t>DTE2255106050071</t>
  </si>
  <si>
    <t>Nông Khánh</t>
  </si>
  <si>
    <t>DTE2255106050035</t>
  </si>
  <si>
    <t>Trần Hương</t>
  </si>
  <si>
    <t>DTE2255106050068</t>
  </si>
  <si>
    <t>DTE2255106050075</t>
  </si>
  <si>
    <t xml:space="preserve">Trần Đức </t>
  </si>
  <si>
    <t>DTE2255106050014</t>
  </si>
  <si>
    <t>Mạc Thị Thanh</t>
  </si>
  <si>
    <t>DTE2255106050015</t>
  </si>
  <si>
    <t>Tạ Hoa</t>
  </si>
  <si>
    <t>DTE2255106050036</t>
  </si>
  <si>
    <t>Hoàng Trà</t>
  </si>
  <si>
    <t>DTE2255106050004</t>
  </si>
  <si>
    <t>DTE2255106050016</t>
  </si>
  <si>
    <t>DTE2255106050037</t>
  </si>
  <si>
    <t>DTE2255106050038</t>
  </si>
  <si>
    <t>DTE2255106050017</t>
  </si>
  <si>
    <t>DTE2255106050040</t>
  </si>
  <si>
    <t>DTE2255106050039</t>
  </si>
  <si>
    <t>Vũ Thị Yến</t>
  </si>
  <si>
    <t>DTE2255106050059</t>
  </si>
  <si>
    <t>Lò Thị Hồng</t>
  </si>
  <si>
    <t>DTE2255106050058</t>
  </si>
  <si>
    <t>DTE2255106050067</t>
  </si>
  <si>
    <t>DTE2255106050041</t>
  </si>
  <si>
    <t>Trần Đào Thu</t>
  </si>
  <si>
    <t>DTE2255106050060</t>
  </si>
  <si>
    <t>DTE2255106050043</t>
  </si>
  <si>
    <t>DTE2253403010273</t>
  </si>
  <si>
    <t>Chu Thanh</t>
  </si>
  <si>
    <t>(Mới chuyển sangQĐ857)</t>
  </si>
  <si>
    <t>DTE2255106050064</t>
  </si>
  <si>
    <t>DTE2255106050065</t>
  </si>
  <si>
    <t>Lỷ Thu</t>
  </si>
  <si>
    <t>DTE2255106050061</t>
  </si>
  <si>
    <t>DTE2253401010188</t>
  </si>
  <si>
    <t>DTE2255106050045</t>
  </si>
  <si>
    <t>DTE2255106050044</t>
  </si>
  <si>
    <t>Nguyễn Thị Anh</t>
  </si>
  <si>
    <t>DTE2255106050046</t>
  </si>
  <si>
    <t>DưƠNg Duy</t>
  </si>
  <si>
    <t>TìNh</t>
  </si>
  <si>
    <t>DTE2255106050047</t>
  </si>
  <si>
    <t>DTE2255106050066</t>
  </si>
  <si>
    <t>DTE2255106050048</t>
  </si>
  <si>
    <t>DTE2255106050049</t>
  </si>
  <si>
    <t>DTE2255106050062</t>
  </si>
  <si>
    <t>DTE2253401010246</t>
  </si>
  <si>
    <t>Luân Thanh</t>
  </si>
  <si>
    <t>DTE2255106050063</t>
  </si>
  <si>
    <t>BùI CôNg</t>
  </si>
  <si>
    <t>DTE2255106050050</t>
  </si>
  <si>
    <t>DTE2255106050002</t>
  </si>
  <si>
    <t>Lớp: K19QTKD A</t>
  </si>
  <si>
    <t>DTE2253401010114</t>
  </si>
  <si>
    <t>Dương Việt</t>
  </si>
  <si>
    <t>DTE2253401010109</t>
  </si>
  <si>
    <t>La Thị Lan</t>
  </si>
  <si>
    <t>DTE2253401010218</t>
  </si>
  <si>
    <t>DTE2253401010062</t>
  </si>
  <si>
    <t>DTE2253401010251</t>
  </si>
  <si>
    <t>Phạm Thị Phương</t>
  </si>
  <si>
    <t>DTE2253401010105</t>
  </si>
  <si>
    <t>DTE2253401010115</t>
  </si>
  <si>
    <t>DTE2253401010063</t>
  </si>
  <si>
    <t>DTE2253401010117</t>
  </si>
  <si>
    <t>DTE2253401010065</t>
  </si>
  <si>
    <t>DTE2253401010015</t>
  </si>
  <si>
    <t>Lý Thị Thanh</t>
  </si>
  <si>
    <t>DTE2253401010119</t>
  </si>
  <si>
    <t>DTE2253401010213</t>
  </si>
  <si>
    <t>Lê Viết</t>
  </si>
  <si>
    <t>DTE2253401010273</t>
  </si>
  <si>
    <t>Tạ Văn</t>
  </si>
  <si>
    <t>DTE2253401010042</t>
  </si>
  <si>
    <t>Đoàn Thị Trà</t>
  </si>
  <si>
    <t>DTE2253401010070</t>
  </si>
  <si>
    <t>DTE2253401010069</t>
  </si>
  <si>
    <t>DTE2253401010068</t>
  </si>
  <si>
    <t>DTE2253401010275</t>
  </si>
  <si>
    <t>Mã Văn</t>
  </si>
  <si>
    <t>DTE2253401010071</t>
  </si>
  <si>
    <t>DTE2253401010017</t>
  </si>
  <si>
    <t>Lâm Thị Hồng</t>
  </si>
  <si>
    <t>DTE2253401010073</t>
  </si>
  <si>
    <t>DTE2253401010134</t>
  </si>
  <si>
    <t>DTE2253401010135</t>
  </si>
  <si>
    <t>Trần Thị Nhật</t>
  </si>
  <si>
    <t>DTE2253401010077</t>
  </si>
  <si>
    <t>DTE2253401010009</t>
  </si>
  <si>
    <t>Vũ Đình</t>
  </si>
  <si>
    <t>DTE2253401010139</t>
  </si>
  <si>
    <t>DTE2253401010080</t>
  </si>
  <si>
    <t>Đỗ Gia</t>
  </si>
  <si>
    <t>DTE2253401010140</t>
  </si>
  <si>
    <t>DTE2253401010021</t>
  </si>
  <si>
    <t>DTE2253401010046</t>
  </si>
  <si>
    <t>DTE2253401010148</t>
  </si>
  <si>
    <t>DTE2253401010020</t>
  </si>
  <si>
    <t>DTE2253401010142</t>
  </si>
  <si>
    <t>DTE2253401010045</t>
  </si>
  <si>
    <t>DTE2253401010082</t>
  </si>
  <si>
    <t>DTE2253401010010</t>
  </si>
  <si>
    <t>DTE2253401010290</t>
  </si>
  <si>
    <t>DTE2253401010083</t>
  </si>
  <si>
    <t>DTE2253401010022</t>
  </si>
  <si>
    <t>DTE2253401010291</t>
  </si>
  <si>
    <t xml:space="preserve">Lê Thị Khánh </t>
  </si>
  <si>
    <t>DTE2253401010023</t>
  </si>
  <si>
    <t>Trương Thị Diệu</t>
  </si>
  <si>
    <t>DTE2253401010292</t>
  </si>
  <si>
    <t>DTE2253401010165</t>
  </si>
  <si>
    <t>DTE2253401010168</t>
  </si>
  <si>
    <t>Chu Thị Phương</t>
  </si>
  <si>
    <t>DTE2253401010005</t>
  </si>
  <si>
    <t>Dương Vũ</t>
  </si>
  <si>
    <t>DTE2253401010089</t>
  </si>
  <si>
    <t>DTE2253401010088</t>
  </si>
  <si>
    <t>DTE2253401010090</t>
  </si>
  <si>
    <t>DTE2253401010171</t>
  </si>
  <si>
    <t>DTE2253401010050</t>
  </si>
  <si>
    <t>Vũ Thảo</t>
  </si>
  <si>
    <t>DTE2253401010091</t>
  </si>
  <si>
    <t>DưƠNg Thị</t>
  </si>
  <si>
    <t>NgọC</t>
  </si>
  <si>
    <t>DTE2253401010174</t>
  </si>
  <si>
    <t>Hà Minh</t>
  </si>
  <si>
    <t>DTE2253401010173</t>
  </si>
  <si>
    <t>Lưu Thúy</t>
  </si>
  <si>
    <t>DTE2253401010092</t>
  </si>
  <si>
    <t>DTE2253401010006</t>
  </si>
  <si>
    <t>DTE2253401010003</t>
  </si>
  <si>
    <t>DTE2253401010177</t>
  </si>
  <si>
    <t>DTE2253401010011</t>
  </si>
  <si>
    <t>DTE2253401010053</t>
  </si>
  <si>
    <t>DTE2253401010093</t>
  </si>
  <si>
    <t>DTE2253401010181</t>
  </si>
  <si>
    <t>Thân Thị Trúc</t>
  </si>
  <si>
    <t>DTE2253401010183</t>
  </si>
  <si>
    <t>DTE2253401010026</t>
  </si>
  <si>
    <t>DTE2253401010260</t>
  </si>
  <si>
    <t>DTE2253401010306</t>
  </si>
  <si>
    <t>DTE2253401010095</t>
  </si>
  <si>
    <t>DTE2253401010191</t>
  </si>
  <si>
    <t>DTE2253401010027</t>
  </si>
  <si>
    <t>DTE2253401010096</t>
  </si>
  <si>
    <t>DTE2253401010201</t>
  </si>
  <si>
    <t>Lý Mai</t>
  </si>
  <si>
    <t>DTE2253401010263</t>
  </si>
  <si>
    <t>DTE2253401010200</t>
  </si>
  <si>
    <t>DTE2253401010098</t>
  </si>
  <si>
    <t>Phùng Thị Thùy</t>
  </si>
  <si>
    <t>DTE2253401010029</t>
  </si>
  <si>
    <t>DTE2253401010204</t>
  </si>
  <si>
    <t>DTE2253401010030</t>
  </si>
  <si>
    <t>DTE2253401010007</t>
  </si>
  <si>
    <t>DTE2253401010102</t>
  </si>
  <si>
    <t>Viên</t>
  </si>
  <si>
    <t>DTE2253401010103</t>
  </si>
  <si>
    <t>Nghiêm Ngọc</t>
  </si>
  <si>
    <t>DTE2253401010305</t>
  </si>
  <si>
    <t>Vững</t>
  </si>
  <si>
    <t>DTE2253401010012</t>
  </si>
  <si>
    <t>Lớp: K19QTKD B</t>
  </si>
  <si>
    <t>DTE2253401010013</t>
  </si>
  <si>
    <t>Dương Hoài</t>
  </si>
  <si>
    <t>DTE2253401010061</t>
  </si>
  <si>
    <t>DTE2253401010014</t>
  </si>
  <si>
    <t>DTE2253401010110</t>
  </si>
  <si>
    <t>DTE2253401010001</t>
  </si>
  <si>
    <t>Nguyễn Đình Tuấn</t>
  </si>
  <si>
    <t>DTE2253401010107</t>
  </si>
  <si>
    <t>DTE2253401010034</t>
  </si>
  <si>
    <t>DTE2253401010035</t>
  </si>
  <si>
    <t>DTE2253401010216</t>
  </si>
  <si>
    <t>Trần Thái Việt</t>
  </si>
  <si>
    <t>DTE2253401010289</t>
  </si>
  <si>
    <t>Lê Thị Diệu</t>
  </si>
  <si>
    <t>DTE2253401010294</t>
  </si>
  <si>
    <t xml:space="preserve">Ngô Thị Ngọc </t>
  </si>
  <si>
    <t>DTE2253401010038</t>
  </si>
  <si>
    <t>DTE2253401010039</t>
  </si>
  <si>
    <t>Phạm Thanh Thanh</t>
  </si>
  <si>
    <t>DTE2253401010066</t>
  </si>
  <si>
    <t>Triệu Thị Ninh</t>
  </si>
  <si>
    <t>DTE2253401010041</t>
  </si>
  <si>
    <t>Đặng Thị Mỹ</t>
  </si>
  <si>
    <t>DTE2253401010016</t>
  </si>
  <si>
    <t>DTE2253401010274</t>
  </si>
  <si>
    <t>Ngô Anh</t>
  </si>
  <si>
    <t>DTE2253401010126</t>
  </si>
  <si>
    <t>Nguyễn Long</t>
  </si>
  <si>
    <t>DTE2253401010224</t>
  </si>
  <si>
    <t>Nguyễn Vũ Minh</t>
  </si>
  <si>
    <t>DTE2253401010043</t>
  </si>
  <si>
    <t>DTE2253401010072</t>
  </si>
  <si>
    <t>DTE2253401010303</t>
  </si>
  <si>
    <t>DTE2253401010074</t>
  </si>
  <si>
    <t>DTE2253401010308</t>
  </si>
  <si>
    <t>Lường Thùy</t>
  </si>
  <si>
    <t>DTE2253401010129</t>
  </si>
  <si>
    <t>DTE2253401010128</t>
  </si>
  <si>
    <t>DTE2253401010018</t>
  </si>
  <si>
    <t>DTE2253401010133</t>
  </si>
  <si>
    <t>DTE2253401010075</t>
  </si>
  <si>
    <t>DTE2253401010076</t>
  </si>
  <si>
    <t>DTE2253401010079</t>
  </si>
  <si>
    <t>DTE2253401010229</t>
  </si>
  <si>
    <t>DTE2253401010147</t>
  </si>
  <si>
    <t>DTE2253401010081</t>
  </si>
  <si>
    <t>DTE2253401010228</t>
  </si>
  <si>
    <t>DTE2253401010257</t>
  </si>
  <si>
    <t>Vi Ngọc</t>
  </si>
  <si>
    <t>DTE2253401010047</t>
  </si>
  <si>
    <t>DTE2253401010235</t>
  </si>
  <si>
    <t>DTE2253401010084</t>
  </si>
  <si>
    <t>DTE2253401010157</t>
  </si>
  <si>
    <t>DTE2253401010236</t>
  </si>
  <si>
    <t>DTE2253401010238</t>
  </si>
  <si>
    <t>DTE2253401010085</t>
  </si>
  <si>
    <t>DTE2253401010161</t>
  </si>
  <si>
    <t>DTE2253401010086</t>
  </si>
  <si>
    <t>DTE2253401010163</t>
  </si>
  <si>
    <t>DTE2253401010298</t>
  </si>
  <si>
    <t>Nguyễn Dương Nhật</t>
  </si>
  <si>
    <t>DTE2253401010287</t>
  </si>
  <si>
    <t>DTE2253401010049</t>
  </si>
  <si>
    <t>Đỗ Trà</t>
  </si>
  <si>
    <t>DTE2253401010087</t>
  </si>
  <si>
    <t>DTE2253401010169</t>
  </si>
  <si>
    <t>Lý Hải</t>
  </si>
  <si>
    <t>DTE2253401010293</t>
  </si>
  <si>
    <t>DTE2253401010052</t>
  </si>
  <si>
    <t>DTE2253401010176</t>
  </si>
  <si>
    <t>DTE2253401010025</t>
  </si>
  <si>
    <t>Nguyễn Phạm Yến</t>
  </si>
  <si>
    <t>DTE2253401010279</t>
  </si>
  <si>
    <t>DTE2253401010307</t>
  </si>
  <si>
    <t>DTE2253401010241</t>
  </si>
  <si>
    <t>NguyễN Thị</t>
  </si>
  <si>
    <t>QuỳNh</t>
  </si>
  <si>
    <t>DTE2253401010242</t>
  </si>
  <si>
    <t>Trương Thanh</t>
  </si>
  <si>
    <t>DTE2253401010280</t>
  </si>
  <si>
    <t>DTE2253401010285</t>
  </si>
  <si>
    <t>Triệu Hồng</t>
  </si>
  <si>
    <t>DTE2253401010054</t>
  </si>
  <si>
    <t>DTE2253401010194</t>
  </si>
  <si>
    <t>DTE2253401010097</t>
  </si>
  <si>
    <t>DTE2253401010245</t>
  </si>
  <si>
    <t>DTE2253401010286</t>
  </si>
  <si>
    <t>DTE2253401010058</t>
  </si>
  <si>
    <t>Đinh Thu</t>
  </si>
  <si>
    <t>DTE2253401010099</t>
  </si>
  <si>
    <t>DTE2253401010056</t>
  </si>
  <si>
    <t>Nguyễn Lê Ngọc</t>
  </si>
  <si>
    <t>DTE2253401010100</t>
  </si>
  <si>
    <t>Triệu</t>
  </si>
  <si>
    <t>DTE2253401010247</t>
  </si>
  <si>
    <t>DTE2253401010206</t>
  </si>
  <si>
    <t>Ma Phúc</t>
  </si>
  <si>
    <t>DTE2253401010101</t>
  </si>
  <si>
    <t>DTE2253401010208</t>
  </si>
  <si>
    <t>Tươi</t>
  </si>
  <si>
    <t>DTE2253401010265</t>
  </si>
  <si>
    <t>DTE2253401010032</t>
  </si>
  <si>
    <t>DTE2253401010031</t>
  </si>
  <si>
    <t>DTE2253401010266</t>
  </si>
  <si>
    <t>Trịnh Thế</t>
  </si>
  <si>
    <t>DTE2253401010059</t>
  </si>
  <si>
    <t>DTE2253401010104</t>
  </si>
  <si>
    <t>Lục Ngọc</t>
  </si>
  <si>
    <t>DTE2253401010060</t>
  </si>
  <si>
    <t>DTE2253401010033</t>
  </si>
  <si>
    <t>Lớp: K19QTKD 3</t>
  </si>
  <si>
    <t>DTE2253401010106</t>
  </si>
  <si>
    <t>Nguyễn Ngọc Mai</t>
  </si>
  <si>
    <t>DTE2253401010108</t>
  </si>
  <si>
    <t>DTE2253401010113</t>
  </si>
  <si>
    <t>Luân Ngọc</t>
  </si>
  <si>
    <t>DTE2253401010112</t>
  </si>
  <si>
    <t>DTE2253401010111</t>
  </si>
  <si>
    <t>DTE2253401010220</t>
  </si>
  <si>
    <t>DTE2253401010221</t>
  </si>
  <si>
    <t>DTE2253401010118</t>
  </si>
  <si>
    <t>DTE2253401010120</t>
  </si>
  <si>
    <t>Vũ Tuấn</t>
  </si>
  <si>
    <t>DTE2253401010122</t>
  </si>
  <si>
    <t>DTE2253401010040</t>
  </si>
  <si>
    <t>DTE2253401010214</t>
  </si>
  <si>
    <t>Triệu Thành</t>
  </si>
  <si>
    <t>DTE2253401010267</t>
  </si>
  <si>
    <t>Lưu Tâm</t>
  </si>
  <si>
    <t>DTE2253401010215</t>
  </si>
  <si>
    <t>Lê Đăng</t>
  </si>
  <si>
    <t>DTE2253401010123</t>
  </si>
  <si>
    <t>Quách Việt</t>
  </si>
  <si>
    <t>DTE2253401010127</t>
  </si>
  <si>
    <t>Thân Đức Minh</t>
  </si>
  <si>
    <t>DTE2253401010131</t>
  </si>
  <si>
    <t>Mông Thị</t>
  </si>
  <si>
    <t>DTE2253401010130</t>
  </si>
  <si>
    <t>DTE2253401010276</t>
  </si>
  <si>
    <t>Lương Thu</t>
  </si>
  <si>
    <t>DTE2253401010132</t>
  </si>
  <si>
    <t>DTE2253401010253</t>
  </si>
  <si>
    <t>DTE2253401010226</t>
  </si>
  <si>
    <t>DTE2253401010137</t>
  </si>
  <si>
    <t>Phạm Quốc</t>
  </si>
  <si>
    <t>Hội</t>
  </si>
  <si>
    <t>DTE2253401010138</t>
  </si>
  <si>
    <t>DTE2253401010268</t>
  </si>
  <si>
    <t>Vi Thị Thu</t>
  </si>
  <si>
    <t>DTE2253401010141</t>
  </si>
  <si>
    <t>Vương Công</t>
  </si>
  <si>
    <t>DTE2253401010145</t>
  </si>
  <si>
    <t>Bùi Quang</t>
  </si>
  <si>
    <t>DTE2253401010146</t>
  </si>
  <si>
    <t>DTE2253401010230</t>
  </si>
  <si>
    <t>DTE2253401010143</t>
  </si>
  <si>
    <t>DTE2253401010144</t>
  </si>
  <si>
    <t>DTE2253401010151</t>
  </si>
  <si>
    <t>DTE2253401010254</t>
  </si>
  <si>
    <t>DTE2253401010154</t>
  </si>
  <si>
    <t>DTE2253401010155</t>
  </si>
  <si>
    <t>DTE2253401010233</t>
  </si>
  <si>
    <t>Luân Thị</t>
  </si>
  <si>
    <t>DTE2253401010158</t>
  </si>
  <si>
    <t>DTE2253401010232</t>
  </si>
  <si>
    <t>DTE2253401010156</t>
  </si>
  <si>
    <t>DTE2253401010237</t>
  </si>
  <si>
    <t>DTE2253401010159</t>
  </si>
  <si>
    <t>DTE2253401010160</t>
  </si>
  <si>
    <t>DTE2253401010162</t>
  </si>
  <si>
    <t>Lương Quỳnh</t>
  </si>
  <si>
    <t>DTE2253401010283</t>
  </si>
  <si>
    <t>DTE2253401010164</t>
  </si>
  <si>
    <t>Vi Anh</t>
  </si>
  <si>
    <t>DTE2253401010166</t>
  </si>
  <si>
    <t>DTE2253401010167</t>
  </si>
  <si>
    <t>DTE2253401010170</t>
  </si>
  <si>
    <t>DTE2253401010258</t>
  </si>
  <si>
    <t>Hà Ước</t>
  </si>
  <si>
    <t>Nguyện</t>
  </si>
  <si>
    <t>DTE2253401010179</t>
  </si>
  <si>
    <t>DTE2253401010240</t>
  </si>
  <si>
    <t>DTE2253401010184</t>
  </si>
  <si>
    <t>Lưu Văn</t>
  </si>
  <si>
    <t>DTE2253401010185</t>
  </si>
  <si>
    <t>DTE2253401010243</t>
  </si>
  <si>
    <t>DTE2253401010186</t>
  </si>
  <si>
    <t>Hoàng Thị Mỹ</t>
  </si>
  <si>
    <t>DTE2253401010190</t>
  </si>
  <si>
    <t>DTE2253401010189</t>
  </si>
  <si>
    <t>DTE2253401010192</t>
  </si>
  <si>
    <t>DTE2253401010187</t>
  </si>
  <si>
    <t>DTE2253401010262</t>
  </si>
  <si>
    <t>DTE2253401010193</t>
  </si>
  <si>
    <t>DTE2253401010199</t>
  </si>
  <si>
    <t>Dương Thủy</t>
  </si>
  <si>
    <t>DTE2253401010198</t>
  </si>
  <si>
    <t>Đinh Thị Thủy</t>
  </si>
  <si>
    <t>DTE2253403010158</t>
  </si>
  <si>
    <t>Dương Quân</t>
  </si>
  <si>
    <t>DTE2253401010202</t>
  </si>
  <si>
    <t>DTE2253401010203</t>
  </si>
  <si>
    <t>DTE2253401010314</t>
  </si>
  <si>
    <t>Trịnh</t>
  </si>
  <si>
    <t>DTE2253401010327</t>
  </si>
  <si>
    <t>Không xét vì chuyển trường đến tháng 3/2024</t>
  </si>
  <si>
    <t>DTE2253401010205</t>
  </si>
  <si>
    <t>DTE2253401010249</t>
  </si>
  <si>
    <t>Ngô Quang</t>
  </si>
  <si>
    <t>DTE2253401010288</t>
  </si>
  <si>
    <t>DTE2253401010209</t>
  </si>
  <si>
    <t>DTE2253401010211</t>
  </si>
  <si>
    <t>Đỗ Nguyên</t>
  </si>
  <si>
    <t>DTE2253401010210</t>
  </si>
  <si>
    <t>Long Nguyễn Anh</t>
  </si>
  <si>
    <t>DTE2253401010212</t>
  </si>
  <si>
    <t>Chu Thị Hải</t>
  </si>
  <si>
    <t>KHÓA 20</t>
  </si>
  <si>
    <t>Lớp: K20LOGISTIC 1</t>
  </si>
  <si>
    <t>DTE2355106050001</t>
  </si>
  <si>
    <t>DTE2355106050008</t>
  </si>
  <si>
    <t>DTE2355106050004</t>
  </si>
  <si>
    <t>Đặng Trần Mai</t>
  </si>
  <si>
    <t>DTE2355106050002</t>
  </si>
  <si>
    <t>DTE2355106050003</t>
  </si>
  <si>
    <t>DTE2355106050006</t>
  </si>
  <si>
    <t>DTE2355106050007</t>
  </si>
  <si>
    <t>DTE2355106050010</t>
  </si>
  <si>
    <t>DTE2355106050009</t>
  </si>
  <si>
    <t>Phạm Thái</t>
  </si>
  <si>
    <t>DTE2355106050011</t>
  </si>
  <si>
    <t>DTE2355106050012</t>
  </si>
  <si>
    <t>Chí</t>
  </si>
  <si>
    <t>DTE2355106050013</t>
  </si>
  <si>
    <t>Phạm Tiến</t>
  </si>
  <si>
    <t>DTE2355106050014</t>
  </si>
  <si>
    <t>DTE2355106050016</t>
  </si>
  <si>
    <t>DTE2355106050015</t>
  </si>
  <si>
    <t>DTE2355106050017</t>
  </si>
  <si>
    <t>DTE2355106050018</t>
  </si>
  <si>
    <t>Hoàng Hương</t>
  </si>
  <si>
    <t>DTE2355106050019</t>
  </si>
  <si>
    <t>DTE2355106050023</t>
  </si>
  <si>
    <t>DTE2355106050022</t>
  </si>
  <si>
    <t>DTE2355106050024</t>
  </si>
  <si>
    <t>Trương Quỳnh</t>
  </si>
  <si>
    <t>DTE2355106050025</t>
  </si>
  <si>
    <t>Trần Nguyễn Phương</t>
  </si>
  <si>
    <t>DTE2355106050026</t>
  </si>
  <si>
    <t>DTE2355106050027</t>
  </si>
  <si>
    <t>DTE2355106050032</t>
  </si>
  <si>
    <t>DTE2355106050033</t>
  </si>
  <si>
    <t>DTE2355106050034</t>
  </si>
  <si>
    <t>DTE2355106050028</t>
  </si>
  <si>
    <t>Dinh Quỳnh</t>
  </si>
  <si>
    <t>DTE2355106050030</t>
  </si>
  <si>
    <t>DTE2355106050031</t>
  </si>
  <si>
    <t>DTE2355106050029</t>
  </si>
  <si>
    <t>Thân Thị Ngân</t>
  </si>
  <si>
    <t>DTE2355106050035</t>
  </si>
  <si>
    <t>DTE2355106050037</t>
  </si>
  <si>
    <t>DTE2355106050038</t>
  </si>
  <si>
    <t>DTE2355106050039</t>
  </si>
  <si>
    <t>DTE2355106050040</t>
  </si>
  <si>
    <t>Trương Khánh</t>
  </si>
  <si>
    <t>DTE2355106050041</t>
  </si>
  <si>
    <t>DTE2355106050042</t>
  </si>
  <si>
    <t>DTE2355106050045</t>
  </si>
  <si>
    <t>DTE2355106050049</t>
  </si>
  <si>
    <t>DTE2355106050048</t>
  </si>
  <si>
    <t>DTE2355106050051</t>
  </si>
  <si>
    <t>Phạm Lê Minh</t>
  </si>
  <si>
    <t>DTE2355106050050</t>
  </si>
  <si>
    <t>Trần Bảo</t>
  </si>
  <si>
    <t>DTE2355106050052</t>
  </si>
  <si>
    <t>DTE2355106050053</t>
  </si>
  <si>
    <t>DTE2355106050054</t>
  </si>
  <si>
    <t>DTE2355106050055</t>
  </si>
  <si>
    <t>Vương Thị Thu</t>
  </si>
  <si>
    <t>DTE2355106050056</t>
  </si>
  <si>
    <t>Vương Lý Tam</t>
  </si>
  <si>
    <t>DTE2355106050061</t>
  </si>
  <si>
    <t>Hà Thị Bích</t>
  </si>
  <si>
    <t>DTE2355106050062</t>
  </si>
  <si>
    <t>DTE2355106050059</t>
  </si>
  <si>
    <t>Nguyễn Lan</t>
  </si>
  <si>
    <t>DTE2355106050073</t>
  </si>
  <si>
    <t>Lớp: K20LOGISTIC 2</t>
  </si>
  <si>
    <t>DTE2355106050005</t>
  </si>
  <si>
    <t>Lường Quốc</t>
  </si>
  <si>
    <t>DTE2355106050089</t>
  </si>
  <si>
    <t>DTE2355106050101</t>
  </si>
  <si>
    <t>DTE2355106050088</t>
  </si>
  <si>
    <t>DTE2355106050021</t>
  </si>
  <si>
    <t>Trần Thuý</t>
  </si>
  <si>
    <t>DTE2355106050020</t>
  </si>
  <si>
    <t>DTE2355106050103</t>
  </si>
  <si>
    <t>Liễu Công</t>
  </si>
  <si>
    <t>DTE2355106050102</t>
  </si>
  <si>
    <t>(Mới chuyển sangQĐ858)</t>
  </si>
  <si>
    <t>DTE2355106050098</t>
  </si>
  <si>
    <t>Đặng Hoàng</t>
  </si>
  <si>
    <t>DTE2355106050036</t>
  </si>
  <si>
    <t>DTE2355106050090</t>
  </si>
  <si>
    <t>DTE2355106050094</t>
  </si>
  <si>
    <t>DTE2355106050043</t>
  </si>
  <si>
    <t>DTE2355106050044</t>
  </si>
  <si>
    <t>DTE2355106050095</t>
  </si>
  <si>
    <t>DTE2355106050046</t>
  </si>
  <si>
    <t>Đặng Thảo</t>
  </si>
  <si>
    <t>DTE2355106050047</t>
  </si>
  <si>
    <t>Trần Hoài</t>
  </si>
  <si>
    <t>DTE2355106050100</t>
  </si>
  <si>
    <t>Nguyễn Trần Kim</t>
  </si>
  <si>
    <t>DTE2355106050093</t>
  </si>
  <si>
    <t>DTE2355106050057</t>
  </si>
  <si>
    <t>DTE2355106050058</t>
  </si>
  <si>
    <t>Đào Văn</t>
  </si>
  <si>
    <t>DTE2355106050063</t>
  </si>
  <si>
    <t>Lê Thị Minh</t>
  </si>
  <si>
    <t>DTE2355106050060</t>
  </si>
  <si>
    <t>DTE2355106050064</t>
  </si>
  <si>
    <t>DTE2355106050065</t>
  </si>
  <si>
    <t>Đào Thị Như</t>
  </si>
  <si>
    <t>DTE2355106050066</t>
  </si>
  <si>
    <t>Phan Thái</t>
  </si>
  <si>
    <t>DTE2355106050067</t>
  </si>
  <si>
    <t>DTE2355106050096</t>
  </si>
  <si>
    <t>Nguyễn Trịnh Ngân</t>
  </si>
  <si>
    <t>DTE2355106050070</t>
  </si>
  <si>
    <t>DTE2355106050071</t>
  </si>
  <si>
    <t>Nguyễn Ngọc Thu</t>
  </si>
  <si>
    <t>DTE2355106050069</t>
  </si>
  <si>
    <t>DTE2355106050072</t>
  </si>
  <si>
    <t>DTE2355106050068</t>
  </si>
  <si>
    <t>DTE2355106050075</t>
  </si>
  <si>
    <t>DTE2355106050074</t>
  </si>
  <si>
    <t>DTE2355106050105</t>
  </si>
  <si>
    <t xml:space="preserve">Vy Thị Huyền </t>
  </si>
  <si>
    <t>DTE2355106050076</t>
  </si>
  <si>
    <t>DTE2355106050077</t>
  </si>
  <si>
    <t>Lê Bảo</t>
  </si>
  <si>
    <t>DTE2355106050078</t>
  </si>
  <si>
    <t>DTE2355106050080</t>
  </si>
  <si>
    <t>DTE2355106050079</t>
  </si>
  <si>
    <t>DTE2355106050081</t>
  </si>
  <si>
    <t>DTE2355106050083</t>
  </si>
  <si>
    <t>DTE2355106050099</t>
  </si>
  <si>
    <t xml:space="preserve">Nguyễn Thị Tú </t>
  </si>
  <si>
    <t>DTE2355106050082</t>
  </si>
  <si>
    <t>DTE2355106050085</t>
  </si>
  <si>
    <t>DTE2355106050084</t>
  </si>
  <si>
    <t>DTE2355106050086</t>
  </si>
  <si>
    <t>DTE2355106050087</t>
  </si>
  <si>
    <t>DTE2355106050091</t>
  </si>
  <si>
    <t>Triệu Như</t>
  </si>
  <si>
    <t>Lớp: K20QTKD 1</t>
  </si>
  <si>
    <t>DTE2353401010015</t>
  </si>
  <si>
    <t>Bùi Thị Tuyết</t>
  </si>
  <si>
    <t>DTE2353401010004</t>
  </si>
  <si>
    <t>DTE2353401010008</t>
  </si>
  <si>
    <t>Long Thị Quỳnh</t>
  </si>
  <si>
    <t>DTE2353401010005</t>
  </si>
  <si>
    <t>DTE2353401010018</t>
  </si>
  <si>
    <t>DTE2353401010007</t>
  </si>
  <si>
    <t>DTE2353401010012</t>
  </si>
  <si>
    <t>Trương Thị Lan</t>
  </si>
  <si>
    <t>DTE2353401010026</t>
  </si>
  <si>
    <t>DTE2353401010027</t>
  </si>
  <si>
    <t>Hồ Nhiếp</t>
  </si>
  <si>
    <t>DTE2353401010028</t>
  </si>
  <si>
    <t>Tạ Đức</t>
  </si>
  <si>
    <t>DTE2353401010034</t>
  </si>
  <si>
    <t>Lý An</t>
  </si>
  <si>
    <t>DTE2353401010223</t>
  </si>
  <si>
    <t>Võ Thị Thùy</t>
  </si>
  <si>
    <t>DTE2353401010038</t>
  </si>
  <si>
    <t>DTE2353401010244</t>
  </si>
  <si>
    <t>DTE2353401010245</t>
  </si>
  <si>
    <t xml:space="preserve">Trần Văn </t>
  </si>
  <si>
    <t>DTE2353401010224</t>
  </si>
  <si>
    <t>DTE2353401010050</t>
  </si>
  <si>
    <t>DTE2353401010051</t>
  </si>
  <si>
    <t>DTE2353401010001</t>
  </si>
  <si>
    <t>DTE2353401010054</t>
  </si>
  <si>
    <t>DTE2353401010053</t>
  </si>
  <si>
    <t>DTE2353401010056</t>
  </si>
  <si>
    <t>DTE2353401010067</t>
  </si>
  <si>
    <t>DTE2353401010073</t>
  </si>
  <si>
    <t>DTE2353401010072</t>
  </si>
  <si>
    <t>DTE2353401010070</t>
  </si>
  <si>
    <t>DTE2353401010078</t>
  </si>
  <si>
    <t>Đặng Hoàng Tuấn</t>
  </si>
  <si>
    <t>DTE2353401010077</t>
  </si>
  <si>
    <t>Nguyễn Nam</t>
  </si>
  <si>
    <t>DTE2353401010079</t>
  </si>
  <si>
    <t>DTE2353401010081</t>
  </si>
  <si>
    <t>Triệu Thanh</t>
  </si>
  <si>
    <t>DTE2353401010080</t>
  </si>
  <si>
    <t>DTE2353401010085</t>
  </si>
  <si>
    <t>Dương Thị Hoài</t>
  </si>
  <si>
    <t>DTE2353401010087</t>
  </si>
  <si>
    <t>Đào Diệu</t>
  </si>
  <si>
    <t>DTE2353401010086</t>
  </si>
  <si>
    <t>DTE2353401010084</t>
  </si>
  <si>
    <t>DTE2353401010090</t>
  </si>
  <si>
    <t>DTE2353401010095</t>
  </si>
  <si>
    <t>DTE2353401010231</t>
  </si>
  <si>
    <t>DTE2353401010228</t>
  </si>
  <si>
    <t xml:space="preserve">Lưu Văn </t>
  </si>
  <si>
    <t>DTE2353401010098</t>
  </si>
  <si>
    <t>DTE2353401010100</t>
  </si>
  <si>
    <t>DTE2353401010101</t>
  </si>
  <si>
    <t>DTE2353401010104</t>
  </si>
  <si>
    <t>DTE2353401010106</t>
  </si>
  <si>
    <t>DTE2353401010107</t>
  </si>
  <si>
    <t>DTE2353401010253</t>
  </si>
  <si>
    <t>DTE2353401010230</t>
  </si>
  <si>
    <t xml:space="preserve">Hoàng Hồng </t>
  </si>
  <si>
    <t>DTE2353401010225</t>
  </si>
  <si>
    <t>DTE2353401010113</t>
  </si>
  <si>
    <t>DTE2353401010114</t>
  </si>
  <si>
    <t>DTE2353401010117</t>
  </si>
  <si>
    <t>DTE2353401010116</t>
  </si>
  <si>
    <t>DTE2353401010119</t>
  </si>
  <si>
    <t>DTE2353401010128</t>
  </si>
  <si>
    <t>DTE2353401010137</t>
  </si>
  <si>
    <t>DTE2353401010138</t>
  </si>
  <si>
    <t>Đinh Hoài</t>
  </si>
  <si>
    <t>DTE2353401010135</t>
  </si>
  <si>
    <t>DTE2353401010142</t>
  </si>
  <si>
    <t>DTE2353401010242</t>
  </si>
  <si>
    <t>DTE2353401010226</t>
  </si>
  <si>
    <t xml:space="preserve">Hứa Minh </t>
  </si>
  <si>
    <t>DTE2353401010151</t>
  </si>
  <si>
    <t>DTE2353401010156</t>
  </si>
  <si>
    <t>DTE2353401010158</t>
  </si>
  <si>
    <t>DTE2353401010152</t>
  </si>
  <si>
    <t>Hà Mạnh</t>
  </si>
  <si>
    <t>DTE2353401010163</t>
  </si>
  <si>
    <t>DTE2353401010165</t>
  </si>
  <si>
    <t>DTE2353401010173</t>
  </si>
  <si>
    <t>Lò Thị Bích</t>
  </si>
  <si>
    <t>DTE2353401010171</t>
  </si>
  <si>
    <t>DTE2353401010166</t>
  </si>
  <si>
    <t>DTE2353401010167</t>
  </si>
  <si>
    <t>Thưởng</t>
  </si>
  <si>
    <t>DTE2353401010176</t>
  </si>
  <si>
    <t>Trần Thị Hoa</t>
  </si>
  <si>
    <t>DTE2353401010177</t>
  </si>
  <si>
    <t>DTE2353401010186</t>
  </si>
  <si>
    <t>DTE2353401010182</t>
  </si>
  <si>
    <t>DTE2353401010180</t>
  </si>
  <si>
    <t>DTE2353401010190</t>
  </si>
  <si>
    <t>Bế Thị Ánh</t>
  </si>
  <si>
    <t>DTE2353401010251</t>
  </si>
  <si>
    <t xml:space="preserve">Hoàng Tuấn </t>
  </si>
  <si>
    <t>DTE2353401010247</t>
  </si>
  <si>
    <t>DTE2353401010197</t>
  </si>
  <si>
    <t>DTE2353401010202</t>
  </si>
  <si>
    <t>Nghiêm Thị Hoàng</t>
  </si>
  <si>
    <t>Lớp: K20QTKD 2</t>
  </si>
  <si>
    <t>DTE2353401010014</t>
  </si>
  <si>
    <t>DTE2353401010249</t>
  </si>
  <si>
    <t>DTE2353401010017</t>
  </si>
  <si>
    <t>DTE2353401010016</t>
  </si>
  <si>
    <t>DTE2353401010003</t>
  </si>
  <si>
    <t>Tạ Lê</t>
  </si>
  <si>
    <t>DTE2353401010006</t>
  </si>
  <si>
    <t>Phùng Thị Ngọc</t>
  </si>
  <si>
    <t>DTE2353401010013</t>
  </si>
  <si>
    <t>DTE2353401010022</t>
  </si>
  <si>
    <t>Biên</t>
  </si>
  <si>
    <t>DTE2353401010023</t>
  </si>
  <si>
    <t>DTE2353401010024</t>
  </si>
  <si>
    <t>DTE2353401010025</t>
  </si>
  <si>
    <t>DTE2353401010032</t>
  </si>
  <si>
    <t>DTE2353401010030</t>
  </si>
  <si>
    <t>DTE2353401010036</t>
  </si>
  <si>
    <t>DTE2353401010252</t>
  </si>
  <si>
    <t xml:space="preserve">Phan Hải </t>
  </si>
  <si>
    <t>DTE2353401010207</t>
  </si>
  <si>
    <t>DTE2353401010039</t>
  </si>
  <si>
    <t>DTE2353401010040</t>
  </si>
  <si>
    <t>Lương Thuý</t>
  </si>
  <si>
    <t>DTE2353401010041</t>
  </si>
  <si>
    <t>DTE2353401010043</t>
  </si>
  <si>
    <t>DTE2353401010042</t>
  </si>
  <si>
    <t>DTE2353401010044</t>
  </si>
  <si>
    <t>DTE2353401010049</t>
  </si>
  <si>
    <t>DTE2353401010057</t>
  </si>
  <si>
    <t>DTE2353401010059</t>
  </si>
  <si>
    <t>DTE2353401010065</t>
  </si>
  <si>
    <t>DTE2353401010069</t>
  </si>
  <si>
    <t>DTE2353401010068</t>
  </si>
  <si>
    <t>Lỗ Thị Thu</t>
  </si>
  <si>
    <t>DTE2353401010071</t>
  </si>
  <si>
    <t>Văn Thị Phương</t>
  </si>
  <si>
    <t>DTE2353401010063</t>
  </si>
  <si>
    <t>DTE2353401010061</t>
  </si>
  <si>
    <t>DTE2353401010074</t>
  </si>
  <si>
    <t>DTE2353401010075</t>
  </si>
  <si>
    <t>Đồng Vân</t>
  </si>
  <si>
    <t>DTE2353401010076</t>
  </si>
  <si>
    <t>Tạ Duy</t>
  </si>
  <si>
    <t>DTE2353401010093</t>
  </si>
  <si>
    <t>DTE2353401010088</t>
  </si>
  <si>
    <t>Hoàng Điệp</t>
  </si>
  <si>
    <t>DTE2353401010089</t>
  </si>
  <si>
    <t>Vy Thùy</t>
  </si>
  <si>
    <t>DTE2353401010099</t>
  </si>
  <si>
    <t>DTE2353401010103</t>
  </si>
  <si>
    <t>DTE2353401010108</t>
  </si>
  <si>
    <t>DTE2353401010109</t>
  </si>
  <si>
    <t>DTE2353401010237</t>
  </si>
  <si>
    <t>DTE2353401010112</t>
  </si>
  <si>
    <t>Bùi Nhật</t>
  </si>
  <si>
    <t>DTE2353401010118</t>
  </si>
  <si>
    <t>DTE2353401010122</t>
  </si>
  <si>
    <t>Đồng Thảo</t>
  </si>
  <si>
    <t>DTE2353401010123</t>
  </si>
  <si>
    <t>DTE2353401010125</t>
  </si>
  <si>
    <t>Mã Vân</t>
  </si>
  <si>
    <t>DTE2353401010124</t>
  </si>
  <si>
    <t>Ngô Thị Yến</t>
  </si>
  <si>
    <t>DTE2353401010130</t>
  </si>
  <si>
    <t>Chu Thị Hồng</t>
  </si>
  <si>
    <t>DTE2353401010129</t>
  </si>
  <si>
    <t>DTE2353401010131</t>
  </si>
  <si>
    <t>DTE2353401010132</t>
  </si>
  <si>
    <t>DTE2353401010133</t>
  </si>
  <si>
    <t>DTE2353401010139</t>
  </si>
  <si>
    <t>Bàn Thị Thu</t>
  </si>
  <si>
    <t>DTE2353401010136</t>
  </si>
  <si>
    <t>DTE2353401010134</t>
  </si>
  <si>
    <t>DTE2353401010140</t>
  </si>
  <si>
    <t>Nguyễn Tài</t>
  </si>
  <si>
    <t>DTE2353401010143</t>
  </si>
  <si>
    <t>Đỗ Thị Tú</t>
  </si>
  <si>
    <t>DTE2353401010144</t>
  </si>
  <si>
    <t>DTE2353401010233</t>
  </si>
  <si>
    <t xml:space="preserve">Nguyễn Thị Như </t>
  </si>
  <si>
    <t>DTE2353401010153</t>
  </si>
  <si>
    <t>DTE2353401010154</t>
  </si>
  <si>
    <t>DTE2353401010159</t>
  </si>
  <si>
    <t>DTE2353401010160</t>
  </si>
  <si>
    <t>DTE2353401010161</t>
  </si>
  <si>
    <t>DTE2353401010172</t>
  </si>
  <si>
    <t>DTE2353401010168</t>
  </si>
  <si>
    <t>Lý Hoàng</t>
  </si>
  <si>
    <t>DTE2353401010178</t>
  </si>
  <si>
    <t>DTE2353401010183</t>
  </si>
  <si>
    <t>DTE2353401010185</t>
  </si>
  <si>
    <t>Quàng Lê Thảo</t>
  </si>
  <si>
    <t>DTE2353401010187</t>
  </si>
  <si>
    <t>Lê Hoài</t>
  </si>
  <si>
    <t>DTE2353401010188</t>
  </si>
  <si>
    <t>Hà Công</t>
  </si>
  <si>
    <t>DTE2353401010189</t>
  </si>
  <si>
    <t>DTE2353401010193</t>
  </si>
  <si>
    <t>Hoàng Thị Thảo</t>
  </si>
  <si>
    <t>DTE2353401010196</t>
  </si>
  <si>
    <t>DTE2353401010198</t>
  </si>
  <si>
    <t>DTE2353401010203</t>
  </si>
  <si>
    <t>Tẩn Văn</t>
  </si>
  <si>
    <t>DTE2353401010235</t>
  </si>
  <si>
    <t>DTE2353401010200</t>
  </si>
  <si>
    <t>Lớp: K20QTKD 3</t>
  </si>
  <si>
    <t>DTE2353401010215</t>
  </si>
  <si>
    <t>Đàm Thị Lan</t>
  </si>
  <si>
    <t>DTE2353401010020</t>
  </si>
  <si>
    <t>Lý Diệu</t>
  </si>
  <si>
    <t>DTE2353401010019</t>
  </si>
  <si>
    <t>DTE2353401010216</t>
  </si>
  <si>
    <t>Tô Thị Lan</t>
  </si>
  <si>
    <t>DTE2353401010009</t>
  </si>
  <si>
    <t>DTE2353401010010</t>
  </si>
  <si>
    <t>DTE2353401010011</t>
  </si>
  <si>
    <t>Chung Ngọc</t>
  </si>
  <si>
    <t>DTE2353401010217</t>
  </si>
  <si>
    <t>Triệu Thị Sinh</t>
  </si>
  <si>
    <t>DTE2353401010029</t>
  </si>
  <si>
    <t>DTE2353401010031</t>
  </si>
  <si>
    <t>Đỗ Mạnh</t>
  </si>
  <si>
    <t>DTE2353401010033</t>
  </si>
  <si>
    <t>DTE2353401010035</t>
  </si>
  <si>
    <t>Nguyễn Thị Kỳ</t>
  </si>
  <si>
    <t>DTE2353401010218</t>
  </si>
  <si>
    <t>DTE2353401010206</t>
  </si>
  <si>
    <t>DTE2353401010205</t>
  </si>
  <si>
    <t>DTE2353401010037</t>
  </si>
  <si>
    <t>DTE2353401010219</t>
  </si>
  <si>
    <t>DTE2353401010220</t>
  </si>
  <si>
    <t>Đồng Thị Thu</t>
  </si>
  <si>
    <t>DTE2353401010045</t>
  </si>
  <si>
    <t>DTE2353401010048</t>
  </si>
  <si>
    <t>DTE2353401010052</t>
  </si>
  <si>
    <t>DTE2353401010055</t>
  </si>
  <si>
    <t>DTE2353401010238</t>
  </si>
  <si>
    <t>DTE2353401010250</t>
  </si>
  <si>
    <t xml:space="preserve">Đồng Viết </t>
  </si>
  <si>
    <t>DTE2353401010066</t>
  </si>
  <si>
    <t>DTE2353401010214</t>
  </si>
  <si>
    <t>DTE2353401010248</t>
  </si>
  <si>
    <t xml:space="preserve">Ngô Thu </t>
  </si>
  <si>
    <t>DTE2353401010058</t>
  </si>
  <si>
    <t>Hà Tuấn</t>
  </si>
  <si>
    <t>DTE2353401010210</t>
  </si>
  <si>
    <t>Vũ Đặng Vĩnh</t>
  </si>
  <si>
    <t>DTE2353401010060</t>
  </si>
  <si>
    <t>Tô Lan</t>
  </si>
  <si>
    <t>DTE2353401010062</t>
  </si>
  <si>
    <t>DTE2353401010064</t>
  </si>
  <si>
    <t>DTE2353401010083</t>
  </si>
  <si>
    <t>Hoàng Mai</t>
  </si>
  <si>
    <t>DTE2353401010082</t>
  </si>
  <si>
    <t>DTE2353401010091</t>
  </si>
  <si>
    <t>DTE2353401010221</t>
  </si>
  <si>
    <t>DTE2353401010092</t>
  </si>
  <si>
    <t>DTE2353401010096</t>
  </si>
  <si>
    <t>Tạ Phương</t>
  </si>
  <si>
    <t>DTE2353401010097</t>
  </si>
  <si>
    <t>Long Thành</t>
  </si>
  <si>
    <t>DTE2353401010211</t>
  </si>
  <si>
    <t>Trần Đình</t>
  </si>
  <si>
    <t>DTE2353401010102</t>
  </si>
  <si>
    <t>DTE2353401010105</t>
  </si>
  <si>
    <t>Lê Thị Xuân</t>
  </si>
  <si>
    <t>DTE2353401010110</t>
  </si>
  <si>
    <t>DTE2353401010111</t>
  </si>
  <si>
    <t>Đinh Tuấn</t>
  </si>
  <si>
    <t>DTE2353401010115</t>
  </si>
  <si>
    <t>DTE2353401010120</t>
  </si>
  <si>
    <t>DTE2353401010212</t>
  </si>
  <si>
    <t>Đặng Trần Ánh</t>
  </si>
  <si>
    <t>DTE2353401010121</t>
  </si>
  <si>
    <t>Dương Mạnh</t>
  </si>
  <si>
    <t>DTE2353401010126</t>
  </si>
  <si>
    <t>Phan Yến</t>
  </si>
  <si>
    <t>DTE2353401010127</t>
  </si>
  <si>
    <t>Mai Thị Quỳnh</t>
  </si>
  <si>
    <t>DTE2353401010232</t>
  </si>
  <si>
    <t xml:space="preserve">Nguyễn Thị Phương </t>
  </si>
  <si>
    <t>DTE2353401010222</t>
  </si>
  <si>
    <t>DTE2353401010141</t>
  </si>
  <si>
    <t>DTE2353401010243</t>
  </si>
  <si>
    <t xml:space="preserve">Văn Hữu </t>
  </si>
  <si>
    <t>DTE2353401010145</t>
  </si>
  <si>
    <t>Hoàng Lệ</t>
  </si>
  <si>
    <t>DTE2353401010147</t>
  </si>
  <si>
    <t>Mai Thị Diễm</t>
  </si>
  <si>
    <t>DTE2353401010146</t>
  </si>
  <si>
    <t>DTE2353401010148</t>
  </si>
  <si>
    <t>Lê Đỗ Thái</t>
  </si>
  <si>
    <t>DTE2353401010149</t>
  </si>
  <si>
    <t>Nguyễn Thị Mỹ</t>
  </si>
  <si>
    <t>DTE2353401010150</t>
  </si>
  <si>
    <t>Nguyễn Nhật Hà</t>
  </si>
  <si>
    <t>DTE2353401010155</t>
  </si>
  <si>
    <t>DTE2353401010157</t>
  </si>
  <si>
    <t>DTE2353401010213</t>
  </si>
  <si>
    <t>DTE2353401010170</t>
  </si>
  <si>
    <t>Thân Thị Thanh</t>
  </si>
  <si>
    <t>DTE2353401010169</t>
  </si>
  <si>
    <t>DTE2353401010162</t>
  </si>
  <si>
    <t>DTE2353401010174</t>
  </si>
  <si>
    <t>DTE2353401010184</t>
  </si>
  <si>
    <t>Lê Mai Đoan</t>
  </si>
  <si>
    <t>DTE2353401010181</t>
  </si>
  <si>
    <t>DTE2353401010227</t>
  </si>
  <si>
    <t xml:space="preserve">Nguyễn Mạnh </t>
  </si>
  <si>
    <t>DTE2353401010239</t>
  </si>
  <si>
    <t xml:space="preserve">Phùng Thị Bạch </t>
  </si>
  <si>
    <t>DTE2353401010192</t>
  </si>
  <si>
    <t>Viên Thành</t>
  </si>
  <si>
    <t>DTE2353401010191</t>
  </si>
  <si>
    <t>DTE2353401010194</t>
  </si>
  <si>
    <t>Phạm Thị Bùi</t>
  </si>
  <si>
    <t>DTE2353401010195</t>
  </si>
  <si>
    <t>DTE2353401010199</t>
  </si>
  <si>
    <t>DTE2353401010201</t>
  </si>
  <si>
    <t>DTE2353401010204</t>
  </si>
  <si>
    <t>Bảo lưu, không xét</t>
  </si>
  <si>
    <t>VIỆN ĐÀO TẠO QUỐC TẾ</t>
  </si>
  <si>
    <t>MÃ SV</t>
  </si>
  <si>
    <t>HỌ ĐỆM</t>
  </si>
  <si>
    <t>TÊN</t>
  </si>
  <si>
    <t>ĐRL</t>
  </si>
  <si>
    <t>XẾP LOẠI</t>
  </si>
  <si>
    <t>GHI CHÚ</t>
  </si>
  <si>
    <t>Lớp: K17 QTKD CLC</t>
  </si>
  <si>
    <t>DTE2153403010534</t>
  </si>
  <si>
    <t xml:space="preserve">Carl Ivan Mendoza </t>
  </si>
  <si>
    <t>Baleros</t>
  </si>
  <si>
    <t>DTE2053402010173</t>
  </si>
  <si>
    <t>DTE2053401010544</t>
  </si>
  <si>
    <t xml:space="preserve">Trần Thị Thùy </t>
  </si>
  <si>
    <t>DTE2053401010559</t>
  </si>
  <si>
    <t>Bùi Thị Thùy</t>
  </si>
  <si>
    <t>DTE2053401010534</t>
  </si>
  <si>
    <t>DTE2053401150121</t>
  </si>
  <si>
    <t>Mai Duy</t>
  </si>
  <si>
    <t>DTE2053401010317</t>
  </si>
  <si>
    <t>Phạm Thị Mỹ</t>
  </si>
  <si>
    <t>DTE2053401010520</t>
  </si>
  <si>
    <t>DTE2153401010261</t>
  </si>
  <si>
    <t xml:space="preserve">Vũ Quang </t>
  </si>
  <si>
    <t>DTE2053401010337</t>
  </si>
  <si>
    <t>Quản Hạnh</t>
  </si>
  <si>
    <t>DTE2053401010565</t>
  </si>
  <si>
    <t>DTE2053401010528</t>
  </si>
  <si>
    <t>DTE2053101050040</t>
  </si>
  <si>
    <t>DTE2053401010543</t>
  </si>
  <si>
    <t>DTE2053401010542</t>
  </si>
  <si>
    <t>DTE2053401010531</t>
  </si>
  <si>
    <t>DTE2053401010569</t>
  </si>
  <si>
    <t>DTE2053403010541</t>
  </si>
  <si>
    <t>DTE2053401010222</t>
  </si>
  <si>
    <t>Vũ Trọng</t>
  </si>
  <si>
    <t>DTE2053401010523</t>
  </si>
  <si>
    <t>Bùi Phi</t>
  </si>
  <si>
    <t>DTE2053401010236</t>
  </si>
  <si>
    <t>DTE2053401010223</t>
  </si>
  <si>
    <t>DTE2053401010524</t>
  </si>
  <si>
    <t>DTE2053401010480</t>
  </si>
  <si>
    <t>DTE2053401010566</t>
  </si>
  <si>
    <t>DTE2053401010224</t>
  </si>
  <si>
    <t>DTE2153401010291</t>
  </si>
  <si>
    <t xml:space="preserve">Nguyễn Khánh </t>
  </si>
  <si>
    <t>DTE2053401010526</t>
  </si>
  <si>
    <t>Lớp: K17 KTTH CLC</t>
  </si>
  <si>
    <t>DTE2053403010015</t>
  </si>
  <si>
    <t>DTE2153403010347</t>
  </si>
  <si>
    <t xml:space="preserve">Đỗ Thùy </t>
  </si>
  <si>
    <t>DTE2053403010705</t>
  </si>
  <si>
    <t>Vi Việt</t>
  </si>
  <si>
    <t>Dư</t>
  </si>
  <si>
    <t>DTE2053403010740</t>
  </si>
  <si>
    <t>DTE2053403010382</t>
  </si>
  <si>
    <t>DTE2053403010766</t>
  </si>
  <si>
    <t>DTE2053403010707</t>
  </si>
  <si>
    <t>DTE2053403010792</t>
  </si>
  <si>
    <t>Nguyễn Hồng Khánh</t>
  </si>
  <si>
    <t>DTE2053403010723</t>
  </si>
  <si>
    <t>DTE2053403010536</t>
  </si>
  <si>
    <t>DTE2053403010718</t>
  </si>
  <si>
    <t>Bạch Thị</t>
  </si>
  <si>
    <t>DTE2053403010729</t>
  </si>
  <si>
    <t>DTE2053403010724</t>
  </si>
  <si>
    <t>Đàm Thị</t>
  </si>
  <si>
    <t>DTE2053403010294</t>
  </si>
  <si>
    <t>Lớp: K17 QTDL&amp;KS CLC</t>
  </si>
  <si>
    <t>DTE2158101030053</t>
  </si>
  <si>
    <t xml:space="preserve">Onu Olisaemeka </t>
  </si>
  <si>
    <t>Godwin</t>
  </si>
  <si>
    <t>DTE2158101030052</t>
  </si>
  <si>
    <t>Francis Chibuike</t>
  </si>
  <si>
    <t>Gift</t>
  </si>
  <si>
    <t>DTE2058101030195</t>
  </si>
  <si>
    <t>DTE2058101030197</t>
  </si>
  <si>
    <t>DTE2058101030027</t>
  </si>
  <si>
    <t>DTE2058101030212</t>
  </si>
  <si>
    <t>Tường</t>
  </si>
  <si>
    <t>DTE2058101030204</t>
  </si>
  <si>
    <t>Lớp: K17 TC CLC</t>
  </si>
  <si>
    <t>DTE2053402010051</t>
  </si>
  <si>
    <t xml:space="preserve">Phạm Thùy </t>
  </si>
  <si>
    <t>DTE2053402010177</t>
  </si>
  <si>
    <t>Nịnh Thị</t>
  </si>
  <si>
    <t>DTE2053401010150</t>
  </si>
  <si>
    <t>DTE2053402010165</t>
  </si>
  <si>
    <t>Tạ Thị Khánh</t>
  </si>
  <si>
    <t>DTE2153402010111</t>
  </si>
  <si>
    <t>DTE2053402010179</t>
  </si>
  <si>
    <t>DTE2053402010178</t>
  </si>
  <si>
    <t>Lớp: K18 QTKD CLC</t>
  </si>
  <si>
    <t>DTE2153401010355</t>
  </si>
  <si>
    <t xml:space="preserve">Nguyễn Phương </t>
  </si>
  <si>
    <t>DTE2153401010045</t>
  </si>
  <si>
    <t>DTE2153401010210</t>
  </si>
  <si>
    <t xml:space="preserve">La Ngọc </t>
  </si>
  <si>
    <t>DTE2153401010114</t>
  </si>
  <si>
    <t xml:space="preserve">Nguyễn Tiến </t>
  </si>
  <si>
    <t>DTE2158101030022</t>
  </si>
  <si>
    <t xml:space="preserve">Trịnh Anh </t>
  </si>
  <si>
    <t>DTE2153401010248</t>
  </si>
  <si>
    <t xml:space="preserve">Dương Khánh </t>
  </si>
  <si>
    <t>DTE2153401010001</t>
  </si>
  <si>
    <t xml:space="preserve">Long Thanh </t>
  </si>
  <si>
    <t>DTE2153403010350</t>
  </si>
  <si>
    <t xml:space="preserve">Vũ Thị Thùy </t>
  </si>
  <si>
    <t>DTE2153401010219</t>
  </si>
  <si>
    <t xml:space="preserve">Nguyễn Yến </t>
  </si>
  <si>
    <t>DTE2153401010318</t>
  </si>
  <si>
    <t xml:space="preserve">Phạm Thế </t>
  </si>
  <si>
    <t>DTE2153401010277</t>
  </si>
  <si>
    <t xml:space="preserve">Phùng Đức </t>
  </si>
  <si>
    <t>DTE2153401010130</t>
  </si>
  <si>
    <t xml:space="preserve">Trương Vũ Trà </t>
  </si>
  <si>
    <t>DTE2153401010265</t>
  </si>
  <si>
    <t xml:space="preserve">Nguyễn Bảo </t>
  </si>
  <si>
    <t>DTE2153401010380</t>
  </si>
  <si>
    <t>DTE2153401010066</t>
  </si>
  <si>
    <t>DTE2253401010296</t>
  </si>
  <si>
    <t>Vũ Hoàng Minh</t>
  </si>
  <si>
    <t>DTE2153401010382</t>
  </si>
  <si>
    <t>DTE2153401010205</t>
  </si>
  <si>
    <t>Dương Anh</t>
  </si>
  <si>
    <t>DTE2153401010353</t>
  </si>
  <si>
    <t>DTE2053401010560</t>
  </si>
  <si>
    <t>K17 QTKD CLC</t>
  </si>
  <si>
    <t>DTE2153401010340</t>
  </si>
  <si>
    <t xml:space="preserve">Phan Phương </t>
  </si>
  <si>
    <t>DTE2153401010169</t>
  </si>
  <si>
    <t xml:space="preserve">Triệu Thị Thanh </t>
  </si>
  <si>
    <t>DTE2153402010068</t>
  </si>
  <si>
    <t>DTE2153401010349</t>
  </si>
  <si>
    <t>DTE2153401010281</t>
  </si>
  <si>
    <t>DTE2253401010297</t>
  </si>
  <si>
    <t>DTE2253401010318</t>
  </si>
  <si>
    <t>Ewhrudjakpo Joseph</t>
  </si>
  <si>
    <t>Onoriode</t>
  </si>
  <si>
    <t>DTE2253401010315</t>
  </si>
  <si>
    <t>Berns Enowmenyang</t>
  </si>
  <si>
    <t>Ashu</t>
  </si>
  <si>
    <t>Lớp: K18 KTTH CLC</t>
  </si>
  <si>
    <t>DTE2153403010281</t>
  </si>
  <si>
    <t xml:space="preserve">Đình Gia </t>
  </si>
  <si>
    <t>DTE2153403010357</t>
  </si>
  <si>
    <t>DTE2153403010016</t>
  </si>
  <si>
    <t>Đàm Thùy</t>
  </si>
  <si>
    <t>DTE2153403010496</t>
  </si>
  <si>
    <t>DTE2153403010515</t>
  </si>
  <si>
    <t>DTE2153403010375</t>
  </si>
  <si>
    <t xml:space="preserve">Phạm Chi </t>
  </si>
  <si>
    <t>DTE2153403010385</t>
  </si>
  <si>
    <t>DTE2153403010446</t>
  </si>
  <si>
    <t xml:space="preserve">Lưu Khánh </t>
  </si>
  <si>
    <t>DTE2153403010329</t>
  </si>
  <si>
    <t>DTE2153403010352</t>
  </si>
  <si>
    <t xml:space="preserve">Nguyễn Nhật </t>
  </si>
  <si>
    <t>DTE2053403010219</t>
  </si>
  <si>
    <t xml:space="preserve">Trần Thị Như </t>
  </si>
  <si>
    <t>K17 KTTH CLC</t>
  </si>
  <si>
    <t>DTE2153403010314</t>
  </si>
  <si>
    <t>DTE2153403010354</t>
  </si>
  <si>
    <t>DTE2153403010453</t>
  </si>
  <si>
    <t xml:space="preserve">Võ Ngọc Huyền </t>
  </si>
  <si>
    <t>DTE2153403010315</t>
  </si>
  <si>
    <t xml:space="preserve">Từ Thị Cẩm </t>
  </si>
  <si>
    <t>DTE2153403010345</t>
  </si>
  <si>
    <t xml:space="preserve">Lê Thảo </t>
  </si>
  <si>
    <t>DTE2153403010079</t>
  </si>
  <si>
    <t xml:space="preserve">Lê Thị Hải </t>
  </si>
  <si>
    <t>Lớp: K18 QTDL&amp;KS CLC</t>
  </si>
  <si>
    <t>DTE2158101030039</t>
  </si>
  <si>
    <t xml:space="preserve">Đào Thị Hương </t>
  </si>
  <si>
    <t>DTE2158101030040</t>
  </si>
  <si>
    <t xml:space="preserve">Nguyễn Hoàng Thùy </t>
  </si>
  <si>
    <t>DTE2153403010251</t>
  </si>
  <si>
    <t>DTE2258101030049</t>
  </si>
  <si>
    <t>Princess Jewel Macatangay De</t>
  </si>
  <si>
    <t>Torres</t>
  </si>
  <si>
    <t>DTE2158101030042</t>
  </si>
  <si>
    <t xml:space="preserve">Trần Thị Thúy </t>
  </si>
  <si>
    <t>DTE2258101030055</t>
  </si>
  <si>
    <t xml:space="preserve"> Ndubuisi John </t>
  </si>
  <si>
    <t>Obiukwu</t>
  </si>
  <si>
    <t>DTE2258101030065</t>
  </si>
  <si>
    <t xml:space="preserve">Jolayemi Amos </t>
  </si>
  <si>
    <t>Sunday</t>
  </si>
  <si>
    <t>DTE2258101030066</t>
  </si>
  <si>
    <t>Ezeudu Chinedu</t>
  </si>
  <si>
    <t>Rolland</t>
  </si>
  <si>
    <t>DTE2258101030069</t>
  </si>
  <si>
    <t>Ekwueme Onyekachi</t>
  </si>
  <si>
    <t>Charles</t>
  </si>
  <si>
    <t>DTE2258101030059</t>
  </si>
  <si>
    <t>Olumide Samuel</t>
  </si>
  <si>
    <t>Olugbenga</t>
  </si>
  <si>
    <t>DTE2258101030058</t>
  </si>
  <si>
    <t>Chibuike Constance</t>
  </si>
  <si>
    <t>Nnamani</t>
  </si>
  <si>
    <t>DTE2258101030056</t>
  </si>
  <si>
    <t>Gerald Chibuike</t>
  </si>
  <si>
    <t>Toke</t>
  </si>
  <si>
    <t>DTE2258101030067</t>
  </si>
  <si>
    <t>Ekweonu Godwin</t>
  </si>
  <si>
    <t>Eluemuno</t>
  </si>
  <si>
    <t>DTE2258101030062</t>
  </si>
  <si>
    <t>Chimuanya Justin</t>
  </si>
  <si>
    <t>Amaechi</t>
  </si>
  <si>
    <t>DTE2258101030057</t>
  </si>
  <si>
    <t>Chikwado Clinton</t>
  </si>
  <si>
    <t xml:space="preserve">Erondu </t>
  </si>
  <si>
    <t>DTE2353401010320</t>
  </si>
  <si>
    <t xml:space="preserve">Nwankwo Nnaemeka </t>
  </si>
  <si>
    <t>Peter</t>
  </si>
  <si>
    <t>Lớp: K18 TC CLC</t>
  </si>
  <si>
    <t>DTE2153402010145</t>
  </si>
  <si>
    <t xml:space="preserve">Trần Mai </t>
  </si>
  <si>
    <t>DTE2153402010146</t>
  </si>
  <si>
    <t xml:space="preserve">Trần Thảo </t>
  </si>
  <si>
    <t>DTE2153402010175</t>
  </si>
  <si>
    <t>Lại Vũ Trang</t>
  </si>
  <si>
    <t>DTE2153402010119</t>
  </si>
  <si>
    <t xml:space="preserve">Đoàn Thị Bích </t>
  </si>
  <si>
    <t>DTE2153402010124</t>
  </si>
  <si>
    <t xml:space="preserve">Trịnh Bảo Thái </t>
  </si>
  <si>
    <t>DTE2153402010088</t>
  </si>
  <si>
    <t xml:space="preserve">KHÓA 19 </t>
  </si>
  <si>
    <t>Lớp: K19 QTKD CLC</t>
  </si>
  <si>
    <t>DTE2253401010300</t>
  </si>
  <si>
    <t>DTE2253401010116</t>
  </si>
  <si>
    <t>Vũ Yến</t>
  </si>
  <si>
    <t>DTE2253401010067</t>
  </si>
  <si>
    <t>DTE2253401010222</t>
  </si>
  <si>
    <t>Tạ Việt</t>
  </si>
  <si>
    <t>DTE2253401010223</t>
  </si>
  <si>
    <t>DTE2253401010250</t>
  </si>
  <si>
    <t>DTE2253401010002</t>
  </si>
  <si>
    <t>DTE2253401010044</t>
  </si>
  <si>
    <t>Đào Phạm Lê Vũ</t>
  </si>
  <si>
    <t>DTE2253401010320</t>
  </si>
  <si>
    <t>Đàm Thế</t>
  </si>
  <si>
    <t>DTE2253401010227</t>
  </si>
  <si>
    <t>DTE2253401010231</t>
  </si>
  <si>
    <t>Chu Thị Ngọc</t>
  </si>
  <si>
    <t>DTE2253401010172</t>
  </si>
  <si>
    <t>Nguyễn Thị Hiếu</t>
  </si>
  <si>
    <t>DTE2253401010239</t>
  </si>
  <si>
    <t>DTE2253401010244</t>
  </si>
  <si>
    <t>DTE2253401010004</t>
  </si>
  <si>
    <t>Thân Thị Huyền</t>
  </si>
  <si>
    <t>Lớp: K19 KTTH CLC</t>
  </si>
  <si>
    <t>DTE2253403010175</t>
  </si>
  <si>
    <t>DTE2253403010184</t>
  </si>
  <si>
    <t>DTE2253403010015</t>
  </si>
  <si>
    <t>DTE2253403010039</t>
  </si>
  <si>
    <t>DTE2253403010337</t>
  </si>
  <si>
    <t>DTE2253403010336</t>
  </si>
  <si>
    <t>DTE2253403010042</t>
  </si>
  <si>
    <t>DTE2253403010048</t>
  </si>
  <si>
    <t>DTE2253403010343</t>
  </si>
  <si>
    <t>Dương Mai</t>
  </si>
  <si>
    <t>DTE2253403010212</t>
  </si>
  <si>
    <t>DTE2253403010220</t>
  </si>
  <si>
    <t xml:space="preserve">Hồ Ngọc  </t>
  </si>
  <si>
    <t>DTE2253403010099</t>
  </si>
  <si>
    <t>Phạm Diệu</t>
  </si>
  <si>
    <t>DTE2253403010102</t>
  </si>
  <si>
    <t>Đàm Hoàng Lê</t>
  </si>
  <si>
    <t>DTE2253403010357</t>
  </si>
  <si>
    <t>DTE2253403010416</t>
  </si>
  <si>
    <t>Lê Ánh</t>
  </si>
  <si>
    <t>DTE2253403010408</t>
  </si>
  <si>
    <t>DTE2253403010359</t>
  </si>
  <si>
    <t>Ong Thị Tuyết</t>
  </si>
  <si>
    <t>DTE2253403010409</t>
  </si>
  <si>
    <t>Pờ Phi</t>
  </si>
  <si>
    <t>DTE2253403010024</t>
  </si>
  <si>
    <t>DTE2253403010025</t>
  </si>
  <si>
    <t>DTE2253403010107</t>
  </si>
  <si>
    <t>DTE2253403010365</t>
  </si>
  <si>
    <t>DTE2253403010368</t>
  </si>
  <si>
    <t>DTE2253403010285</t>
  </si>
  <si>
    <t>DTE2253403010380</t>
  </si>
  <si>
    <t>Nguyễn Thị Thịnh</t>
  </si>
  <si>
    <t>Lớp: K19 QTDL&amp;KS CLC</t>
  </si>
  <si>
    <t>DTE2258101030006</t>
  </si>
  <si>
    <t>DTE2258101030025</t>
  </si>
  <si>
    <t>DTE2258101030028</t>
  </si>
  <si>
    <t xml:space="preserve">Phàn Thị Thanh </t>
  </si>
  <si>
    <t>DTE2258101030045</t>
  </si>
  <si>
    <t>Lớp: K19 TC CLC</t>
  </si>
  <si>
    <t>DTE2253402010051</t>
  </si>
  <si>
    <t>Phạm Nguyễn Việt</t>
  </si>
  <si>
    <t>DTE2253402010099</t>
  </si>
  <si>
    <t xml:space="preserve">Trương Thị </t>
  </si>
  <si>
    <t>DTE2253402010103</t>
  </si>
  <si>
    <t xml:space="preserve">Ngô Minh </t>
  </si>
  <si>
    <t>Lớp: K20 - Quản trị kinh doanh (Tiếng Anh)</t>
  </si>
  <si>
    <t>DTE2353401010240</t>
  </si>
  <si>
    <t>DTE2353401010254</t>
  </si>
  <si>
    <t>Mba Benjamin</t>
  </si>
  <si>
    <t>Ude</t>
  </si>
  <si>
    <t>DTE2353401010255</t>
  </si>
  <si>
    <t>Uzoma Chidera</t>
  </si>
  <si>
    <t>Emmanuel</t>
  </si>
  <si>
    <t>DTE2353401010256</t>
  </si>
  <si>
    <t>Meribe Chidiebere</t>
  </si>
  <si>
    <t>Richard</t>
  </si>
  <si>
    <t>DTE2353401010257</t>
  </si>
  <si>
    <t>Ofomagu Chigozie</t>
  </si>
  <si>
    <t>Vincent</t>
  </si>
  <si>
    <t>DTE2353401010258</t>
  </si>
  <si>
    <t>Adilim Chijioke</t>
  </si>
  <si>
    <t>DTE2353401010259</t>
  </si>
  <si>
    <t>Anachuna Chinaza</t>
  </si>
  <si>
    <t>Angus</t>
  </si>
  <si>
    <t>DTE2353401010260</t>
  </si>
  <si>
    <t>Valenzuela Christian</t>
  </si>
  <si>
    <t>Caballero</t>
  </si>
  <si>
    <t>DTE2353401010261</t>
  </si>
  <si>
    <t>Emeghebo Chukwujekwu</t>
  </si>
  <si>
    <t>Robinson</t>
  </si>
  <si>
    <t>DTE2353401010262</t>
  </si>
  <si>
    <t>Nwafor Davison</t>
  </si>
  <si>
    <t>Nnamdi</t>
  </si>
  <si>
    <t>DTE2353401010263</t>
  </si>
  <si>
    <t>Aniogbodo Emmanuel</t>
  </si>
  <si>
    <t>Chinecherem</t>
  </si>
  <si>
    <t>DTE2353401010046</t>
  </si>
  <si>
    <t>Ngô An</t>
  </si>
  <si>
    <t>DTE2353401010265</t>
  </si>
  <si>
    <t>Iloh Ifeanyichukwu</t>
  </si>
  <si>
    <t>Fredrick</t>
  </si>
  <si>
    <t>DTE2353401010266</t>
  </si>
  <si>
    <t>Mbam Jude</t>
  </si>
  <si>
    <t>Chijioke</t>
  </si>
  <si>
    <t>DTE2353401010267</t>
  </si>
  <si>
    <t>Akpa Livinus</t>
  </si>
  <si>
    <t>Ndukwe</t>
  </si>
  <si>
    <t>DTE2353401010268</t>
  </si>
  <si>
    <t>Nwokedi Okechukwu</t>
  </si>
  <si>
    <t>Prince</t>
  </si>
  <si>
    <t>DTE2353401010269</t>
  </si>
  <si>
    <t>Funso Olamide</t>
  </si>
  <si>
    <t>Pelumi</t>
  </si>
  <si>
    <t>DTE2353401010270</t>
  </si>
  <si>
    <t>Okolie Oscar</t>
  </si>
  <si>
    <t>Chukwudiogo</t>
  </si>
  <si>
    <t>DTE2353401010271</t>
  </si>
  <si>
    <t>Orazuluba Oscar</t>
  </si>
  <si>
    <t>DTE2353401010272</t>
  </si>
  <si>
    <t xml:space="preserve">Okpara Paul </t>
  </si>
  <si>
    <t>Chigozie</t>
  </si>
  <si>
    <t>DTE2353401010273</t>
  </si>
  <si>
    <t>Chinawaeze Stanlious</t>
  </si>
  <si>
    <t>Kosisochuk</t>
  </si>
  <si>
    <t>Chưa sang học</t>
  </si>
  <si>
    <t>DTE2353401010164</t>
  </si>
  <si>
    <t>Thụ</t>
  </si>
  <si>
    <t>Lớp: K20 - Quản trị Du lịch và Khách sạn  (Tiếng Anh)</t>
  </si>
  <si>
    <t>DTE2358101030048</t>
  </si>
  <si>
    <t>Amaji Anselem</t>
  </si>
  <si>
    <t>Ugonna</t>
  </si>
  <si>
    <t>DTE2358101030049</t>
  </si>
  <si>
    <t>Ndukwe Blessing</t>
  </si>
  <si>
    <t>Kalu</t>
  </si>
  <si>
    <t>DTE2358101030050</t>
  </si>
  <si>
    <t>Iye Chigozie</t>
  </si>
  <si>
    <t>Michael</t>
  </si>
  <si>
    <t>DTE2358101030051</t>
  </si>
  <si>
    <t>Okafor Chinedum</t>
  </si>
  <si>
    <t>DTE2358101030052</t>
  </si>
  <si>
    <t>Okonkwo Chinonso</t>
  </si>
  <si>
    <t>Henry</t>
  </si>
  <si>
    <t>DTE2358101030053</t>
  </si>
  <si>
    <t>Morah Daniel</t>
  </si>
  <si>
    <t>Chinaza</t>
  </si>
  <si>
    <t>DTE2358101030054</t>
  </si>
  <si>
    <t>Daniels Destiny</t>
  </si>
  <si>
    <t>Dre</t>
  </si>
  <si>
    <t>DTE2358101030055</t>
  </si>
  <si>
    <t>Igboanusi Elochukwu</t>
  </si>
  <si>
    <t>Kennedy</t>
  </si>
  <si>
    <t>DTE2358101030056</t>
  </si>
  <si>
    <t>Nkama Innocent</t>
  </si>
  <si>
    <t>Chima</t>
  </si>
  <si>
    <t>DTE2358101030057</t>
  </si>
  <si>
    <t>Ejianya Innocent</t>
  </si>
  <si>
    <t>Chinedu</t>
  </si>
  <si>
    <t>DTE2358101030058</t>
  </si>
  <si>
    <t>Ogedegbe</t>
  </si>
  <si>
    <t>Junior</t>
  </si>
  <si>
    <t>DTE2358101030059</t>
  </si>
  <si>
    <t>Nnaji Obinna</t>
  </si>
  <si>
    <t>Marthias</t>
  </si>
  <si>
    <t>DTE2358101030060</t>
  </si>
  <si>
    <t>Achioso Oluebube</t>
  </si>
  <si>
    <t>Lớp: K20 - Tài chính (Tiếng Anh)</t>
  </si>
  <si>
    <t>DTE2353402010141</t>
  </si>
  <si>
    <t xml:space="preserve">Oliver Destiny </t>
  </si>
  <si>
    <t>Divine</t>
  </si>
  <si>
    <t>DTE2353402010025</t>
  </si>
  <si>
    <t>DTE2353402010142</t>
  </si>
  <si>
    <t>Bai</t>
  </si>
  <si>
    <t>Huilin</t>
  </si>
  <si>
    <t>DTE2353402010060</t>
  </si>
  <si>
    <t>Lớp: K20 - Quản trị Marketing (Tiếng Anh)</t>
  </si>
  <si>
    <t>DTE2353401150201</t>
  </si>
  <si>
    <t>Ngô Huy</t>
  </si>
  <si>
    <t>DTE2353401150213</t>
  </si>
  <si>
    <t>DTE2353401150202</t>
  </si>
  <si>
    <t>DTE2353401150203</t>
  </si>
  <si>
    <t>DTE2353401150204</t>
  </si>
  <si>
    <t>DTE2353401150214</t>
  </si>
  <si>
    <t>DTE2353401150205</t>
  </si>
  <si>
    <t>DTE2353401150240</t>
  </si>
  <si>
    <t>Mangulabnan Janeila</t>
  </si>
  <si>
    <t>Gonzaga</t>
  </si>
  <si>
    <t>DTE2353401150206</t>
  </si>
  <si>
    <t>DTE2353401150207</t>
  </si>
  <si>
    <t>DTE2353401150230</t>
  </si>
  <si>
    <t>DTE2353401150222</t>
  </si>
  <si>
    <t>Nguyễn Tân</t>
  </si>
  <si>
    <t>DTE2353401150221</t>
  </si>
  <si>
    <t>Bắt đầu học từ kỳ 1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</si>
</sst>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3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indexed="8"/>
      <name val="Arial"/>
      <family val="2"/>
      <charset val="163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4"/>
      <color theme="1"/>
      <name val="Times New Roman"/>
      <family val="2"/>
      <charset val="163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Times New Roman"/>
      <family val="1"/>
    </font>
    <font>
      <b/>
      <u/>
      <sz val="12"/>
      <name val="Times New Roman"/>
      <family val="1"/>
    </font>
    <font>
      <i/>
      <sz val="14"/>
      <color indexed="8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2"/>
      <name val="Times New Roman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7030A0"/>
      <name val="Times New Roman"/>
      <family val="1"/>
    </font>
    <font>
      <sz val="12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sz val="10"/>
      <color rgb="FF000000"/>
      <name val="Times New Roman"/>
      <family val="1"/>
    </font>
    <font>
      <u/>
      <sz val="12"/>
      <color theme="10"/>
      <name val="Times New Roman"/>
      <family val="1"/>
    </font>
    <font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D966"/>
      </patternFill>
    </fill>
    <fill>
      <patternFill patternType="solid">
        <fgColor rgb="FFFFFF00"/>
        <b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9">
    <xf numFmtId="0" fontId="0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16" fillId="0" borderId="0"/>
    <xf numFmtId="0" fontId="24" fillId="0" borderId="0"/>
    <xf numFmtId="0" fontId="25" fillId="0" borderId="0"/>
    <xf numFmtId="0" fontId="4" fillId="0" borderId="0"/>
    <xf numFmtId="0" fontId="3" fillId="0" borderId="0"/>
    <xf numFmtId="9" fontId="30" fillId="0" borderId="0" applyFont="0" applyFill="0" applyBorder="0" applyAlignment="0" applyProtection="0"/>
    <xf numFmtId="0" fontId="2" fillId="0" borderId="0"/>
    <xf numFmtId="0" fontId="38" fillId="0" borderId="0"/>
    <xf numFmtId="0" fontId="1" fillId="0" borderId="0">
      <alignment vertical="center"/>
    </xf>
    <xf numFmtId="0" fontId="56" fillId="0" borderId="0" applyNumberFormat="0" applyFill="0" applyBorder="0" applyAlignment="0" applyProtection="0"/>
  </cellStyleXfs>
  <cellXfs count="774">
    <xf numFmtId="0" fontId="0" fillId="0" borderId="0" xfId="0"/>
    <xf numFmtId="0" fontId="0" fillId="0" borderId="0" xfId="0" applyFill="1"/>
    <xf numFmtId="0" fontId="5" fillId="0" borderId="0" xfId="0" applyFont="1" applyFill="1" applyAlignment="1"/>
    <xf numFmtId="0" fontId="14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/>
    <xf numFmtId="0" fontId="15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29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164" fontId="4" fillId="0" borderId="0" xfId="14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9" fontId="4" fillId="0" borderId="0" xfId="14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0" fontId="2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35" fillId="2" borderId="0" xfId="0" applyFont="1" applyFill="1"/>
    <xf numFmtId="0" fontId="1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2" fontId="4" fillId="0" borderId="0" xfId="0" applyNumberFormat="1" applyFont="1" applyFill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4" fillId="2" borderId="14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20" fillId="0" borderId="15" xfId="0" applyFont="1" applyBorder="1" applyAlignment="1">
      <alignment horizontal="left" shrinkToFit="1"/>
    </xf>
    <xf numFmtId="0" fontId="5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33" fillId="0" borderId="0" xfId="0" applyFont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5" fillId="0" borderId="22" xfId="0" applyFont="1" applyBorder="1" applyAlignment="1">
      <alignment vertical="center"/>
    </xf>
    <xf numFmtId="0" fontId="39" fillId="0" borderId="14" xfId="1" applyNumberFormat="1" applyFont="1" applyFill="1" applyBorder="1" applyAlignment="1" applyProtection="1">
      <alignment horizontal="left" vertical="center" wrapText="1"/>
    </xf>
    <xf numFmtId="0" fontId="3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0" fontId="4" fillId="0" borderId="22" xfId="0" applyFont="1" applyBorder="1"/>
    <xf numFmtId="0" fontId="14" fillId="0" borderId="22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4" xfId="0" applyFont="1" applyBorder="1"/>
    <xf numFmtId="0" fontId="39" fillId="0" borderId="14" xfId="1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top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horizontal="left"/>
    </xf>
    <xf numFmtId="0" fontId="14" fillId="0" borderId="2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4" fillId="0" borderId="5" xfId="0" applyFont="1" applyBorder="1"/>
    <xf numFmtId="0" fontId="1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0" fontId="15" fillId="3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5" fillId="0" borderId="26" xfId="0" applyFont="1" applyBorder="1" applyAlignment="1">
      <alignment horizontal="center" vertical="top"/>
    </xf>
    <xf numFmtId="0" fontId="15" fillId="3" borderId="10" xfId="0" applyFont="1" applyFill="1" applyBorder="1" applyAlignment="1">
      <alignment horizontal="left"/>
    </xf>
    <xf numFmtId="0" fontId="15" fillId="3" borderId="10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left" vertical="center" wrapText="1"/>
    </xf>
    <xf numFmtId="0" fontId="15" fillId="0" borderId="14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/>
    </xf>
    <xf numFmtId="0" fontId="45" fillId="0" borderId="14" xfId="0" applyNumberFormat="1" applyFont="1" applyFill="1" applyBorder="1" applyAlignment="1" applyProtection="1">
      <alignment horizontal="left"/>
    </xf>
    <xf numFmtId="0" fontId="45" fillId="0" borderId="14" xfId="0" applyNumberFormat="1" applyFont="1" applyFill="1" applyBorder="1" applyAlignment="1" applyProtection="1"/>
    <xf numFmtId="0" fontId="44" fillId="6" borderId="14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45" fillId="3" borderId="14" xfId="0" applyNumberFormat="1" applyFont="1" applyFill="1" applyBorder="1" applyAlignment="1" applyProtection="1">
      <alignment horizontal="left"/>
    </xf>
    <xf numFmtId="0" fontId="45" fillId="3" borderId="14" xfId="0" applyNumberFormat="1" applyFont="1" applyFill="1" applyBorder="1" applyAlignment="1" applyProtection="1"/>
    <xf numFmtId="0" fontId="44" fillId="3" borderId="14" xfId="0" applyFont="1" applyFill="1" applyBorder="1" applyAlignment="1">
      <alignment horizontal="center"/>
    </xf>
    <xf numFmtId="0" fontId="39" fillId="0" borderId="14" xfId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left" vertical="center"/>
    </xf>
    <xf numFmtId="49" fontId="14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14" fillId="0" borderId="14" xfId="0" applyFont="1" applyBorder="1"/>
    <xf numFmtId="0" fontId="15" fillId="0" borderId="14" xfId="0" applyFont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5" fillId="0" borderId="14" xfId="1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shrinkToFit="1"/>
    </xf>
    <xf numFmtId="0" fontId="4" fillId="0" borderId="20" xfId="0" applyFont="1" applyBorder="1" applyAlignment="1">
      <alignment horizontal="left" shrinkToFit="1"/>
    </xf>
    <xf numFmtId="0" fontId="4" fillId="7" borderId="14" xfId="0" applyFont="1" applyFill="1" applyBorder="1" applyAlignment="1">
      <alignment horizontal="center"/>
    </xf>
    <xf numFmtId="0" fontId="8" fillId="0" borderId="5" xfId="0" applyFont="1" applyBorder="1"/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8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/>
    </xf>
    <xf numFmtId="0" fontId="14" fillId="0" borderId="14" xfId="0" applyFont="1" applyBorder="1" applyAlignment="1"/>
    <xf numFmtId="0" fontId="14" fillId="0" borderId="22" xfId="0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4" fillId="0" borderId="22" xfId="0" applyFont="1" applyBorder="1" applyAlignment="1">
      <alignment vertical="center" wrapText="1"/>
    </xf>
    <xf numFmtId="0" fontId="39" fillId="0" borderId="14" xfId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13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5" fillId="7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8" fillId="7" borderId="1" xfId="0" applyFont="1" applyFill="1" applyBorder="1" applyAlignment="1">
      <alignment horizontal="center"/>
    </xf>
    <xf numFmtId="0" fontId="15" fillId="7" borderId="1" xfId="0" applyFont="1" applyFill="1" applyBorder="1"/>
    <xf numFmtId="0" fontId="5" fillId="0" borderId="0" xfId="0" applyFont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14" xfId="0" applyFont="1" applyBorder="1"/>
    <xf numFmtId="0" fontId="8" fillId="0" borderId="0" xfId="0" applyFont="1" applyAlignment="1">
      <alignment horizontal="center" vertical="center"/>
    </xf>
    <xf numFmtId="0" fontId="40" fillId="0" borderId="27" xfId="0" applyFont="1" applyBorder="1"/>
    <xf numFmtId="0" fontId="8" fillId="0" borderId="22" xfId="0" applyFont="1" applyBorder="1"/>
    <xf numFmtId="0" fontId="10" fillId="0" borderId="14" xfId="0" applyFont="1" applyBorder="1" applyAlignment="1">
      <alignment horizontal="left"/>
    </xf>
    <xf numFmtId="0" fontId="15" fillId="7" borderId="22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1" fontId="8" fillId="0" borderId="14" xfId="0" applyNumberFormat="1" applyFont="1" applyBorder="1" applyAlignment="1">
      <alignment horizont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/>
    </xf>
    <xf numFmtId="0" fontId="15" fillId="0" borderId="14" xfId="0" applyFont="1" applyBorder="1" applyAlignment="1">
      <alignment vertical="top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 wrapText="1"/>
    </xf>
    <xf numFmtId="1" fontId="8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14" fillId="0" borderId="14" xfId="0" applyFont="1" applyBorder="1" applyAlignment="1">
      <alignment horizontal="left" vertical="top"/>
    </xf>
    <xf numFmtId="1" fontId="15" fillId="0" borderId="14" xfId="16" applyNumberFormat="1" applyFont="1" applyBorder="1" applyAlignment="1">
      <alignment horizontal="center"/>
    </xf>
    <xf numFmtId="1" fontId="8" fillId="0" borderId="14" xfId="16" applyNumberFormat="1" applyFont="1" applyBorder="1" applyAlignment="1">
      <alignment horizontal="center"/>
    </xf>
    <xf numFmtId="1" fontId="8" fillId="0" borderId="14" xfId="16" applyNumberFormat="1" applyFont="1" applyBorder="1" applyAlignment="1">
      <alignment horizontal="center" vertical="center"/>
    </xf>
    <xf numFmtId="1" fontId="8" fillId="8" borderId="14" xfId="16" applyNumberFormat="1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top"/>
    </xf>
    <xf numFmtId="0" fontId="15" fillId="0" borderId="14" xfId="0" applyFont="1" applyBorder="1" applyAlignment="1"/>
    <xf numFmtId="0" fontId="8" fillId="7" borderId="14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4" xfId="0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/>
    </xf>
    <xf numFmtId="0" fontId="14" fillId="0" borderId="14" xfId="0" applyFont="1" applyFill="1" applyBorder="1"/>
    <xf numFmtId="0" fontId="15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shrinkToFit="1"/>
    </xf>
    <xf numFmtId="0" fontId="4" fillId="0" borderId="20" xfId="0" applyFont="1" applyFill="1" applyBorder="1" applyAlignment="1">
      <alignment horizontal="left" shrinkToFit="1"/>
    </xf>
    <xf numFmtId="0" fontId="4" fillId="0" borderId="14" xfId="0" applyFont="1" applyFill="1" applyBorder="1" applyAlignment="1">
      <alignment horizontal="left"/>
    </xf>
    <xf numFmtId="0" fontId="14" fillId="0" borderId="14" xfId="0" applyFont="1" applyFill="1" applyBorder="1" applyAlignment="1"/>
    <xf numFmtId="0" fontId="8" fillId="0" borderId="14" xfId="0" applyFont="1" applyFill="1" applyBorder="1"/>
    <xf numFmtId="0" fontId="8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3" borderId="25" xfId="0" applyFont="1" applyFill="1" applyBorder="1" applyAlignment="1">
      <alignment horizontal="center"/>
    </xf>
    <xf numFmtId="0" fontId="46" fillId="0" borderId="14" xfId="0" applyNumberFormat="1" applyFont="1" applyFill="1" applyBorder="1" applyAlignment="1" applyProtection="1">
      <alignment horizontal="center" wrapText="1"/>
    </xf>
    <xf numFmtId="0" fontId="45" fillId="0" borderId="14" xfId="0" applyNumberFormat="1" applyFont="1" applyFill="1" applyBorder="1" applyAlignment="1" applyProtection="1">
      <alignment horizontal="center" wrapText="1"/>
    </xf>
    <xf numFmtId="0" fontId="19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49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50" fillId="0" borderId="14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14" fillId="0" borderId="14" xfId="0" applyFont="1" applyFill="1" applyBorder="1" applyAlignment="1">
      <alignment horizontal="left" vertical="top"/>
    </xf>
    <xf numFmtId="1" fontId="15" fillId="0" borderId="14" xfId="16" applyNumberFormat="1" applyFont="1" applyFill="1" applyBorder="1" applyAlignment="1">
      <alignment horizontal="center"/>
    </xf>
    <xf numFmtId="0" fontId="14" fillId="0" borderId="29" xfId="0" applyFont="1" applyFill="1" applyBorder="1" applyAlignment="1">
      <alignment horizontal="left" vertical="top"/>
    </xf>
    <xf numFmtId="1" fontId="15" fillId="0" borderId="3" xfId="16" applyNumberFormat="1" applyFont="1" applyFill="1" applyBorder="1" applyAlignment="1">
      <alignment horizontal="center"/>
    </xf>
    <xf numFmtId="1" fontId="8" fillId="0" borderId="1" xfId="16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left"/>
    </xf>
    <xf numFmtId="0" fontId="52" fillId="0" borderId="14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vertical="center"/>
    </xf>
    <xf numFmtId="0" fontId="28" fillId="2" borderId="14" xfId="1" applyFont="1" applyFill="1" applyBorder="1" applyAlignment="1">
      <alignment horizontal="center" vertical="center" wrapText="1"/>
    </xf>
    <xf numFmtId="0" fontId="28" fillId="2" borderId="14" xfId="1" applyFont="1" applyFill="1" applyBorder="1" applyAlignment="1">
      <alignment horizontal="left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/>
    </xf>
    <xf numFmtId="0" fontId="28" fillId="2" borderId="14" xfId="0" applyFont="1" applyFill="1" applyBorder="1"/>
    <xf numFmtId="0" fontId="18" fillId="2" borderId="14" xfId="0" applyFont="1" applyFill="1" applyBorder="1"/>
    <xf numFmtId="0" fontId="18" fillId="2" borderId="14" xfId="0" applyFont="1" applyFill="1" applyBorder="1" applyAlignment="1">
      <alignment horizontal="center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wrapText="1"/>
    </xf>
    <xf numFmtId="0" fontId="18" fillId="0" borderId="14" xfId="0" applyFont="1" applyBorder="1" applyAlignment="1">
      <alignment horizontal="center" wrapText="1"/>
    </xf>
    <xf numFmtId="0" fontId="18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shrinkToFit="1"/>
    </xf>
    <xf numFmtId="0" fontId="18" fillId="2" borderId="14" xfId="0" applyFont="1" applyFill="1" applyBorder="1" applyAlignment="1">
      <alignment horizontal="center" wrapText="1"/>
    </xf>
    <xf numFmtId="0" fontId="18" fillId="2" borderId="14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2" borderId="29" xfId="0" applyFont="1" applyFill="1" applyBorder="1" applyAlignment="1">
      <alignment wrapText="1"/>
    </xf>
    <xf numFmtId="0" fontId="18" fillId="0" borderId="28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18" fillId="2" borderId="14" xfId="0" applyFont="1" applyFill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20" fillId="2" borderId="14" xfId="0" applyFont="1" applyFill="1" applyBorder="1"/>
    <xf numFmtId="0" fontId="34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left"/>
    </xf>
    <xf numFmtId="0" fontId="18" fillId="0" borderId="14" xfId="0" applyFont="1" applyBorder="1"/>
    <xf numFmtId="0" fontId="18" fillId="2" borderId="14" xfId="1" applyFont="1" applyFill="1" applyBorder="1" applyAlignment="1">
      <alignment horizontal="center" wrapText="1"/>
    </xf>
    <xf numFmtId="0" fontId="20" fillId="2" borderId="14" xfId="0" applyFont="1" applyFill="1" applyBorder="1" applyAlignment="1">
      <alignment vertical="center" wrapText="1"/>
    </xf>
    <xf numFmtId="0" fontId="53" fillId="2" borderId="14" xfId="0" applyFont="1" applyFill="1" applyBorder="1" applyAlignment="1">
      <alignment horizontal="left"/>
    </xf>
    <xf numFmtId="0" fontId="34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 shrinkToFit="1"/>
    </xf>
    <xf numFmtId="0" fontId="20" fillId="0" borderId="20" xfId="0" applyFont="1" applyBorder="1" applyAlignment="1">
      <alignment horizontal="left" shrinkToFit="1"/>
    </xf>
    <xf numFmtId="0" fontId="34" fillId="2" borderId="16" xfId="0" applyFont="1" applyFill="1" applyBorder="1" applyAlignment="1">
      <alignment horizont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54" fillId="2" borderId="16" xfId="0" applyFont="1" applyFill="1" applyBorder="1" applyAlignment="1">
      <alignment vertical="center" wrapText="1"/>
    </xf>
    <xf numFmtId="0" fontId="53" fillId="2" borderId="16" xfId="0" applyFont="1" applyFill="1" applyBorder="1" applyAlignment="1">
      <alignment horizontal="left"/>
    </xf>
    <xf numFmtId="0" fontId="20" fillId="2" borderId="16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horizontal="left"/>
    </xf>
    <xf numFmtId="0" fontId="18" fillId="2" borderId="16" xfId="0" applyFont="1" applyFill="1" applyBorder="1"/>
    <xf numFmtId="1" fontId="18" fillId="2" borderId="16" xfId="0" applyNumberFormat="1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 vertical="center"/>
    </xf>
    <xf numFmtId="0" fontId="28" fillId="2" borderId="16" xfId="1" applyFont="1" applyFill="1" applyBorder="1" applyAlignment="1">
      <alignment horizontal="center" vertical="center" wrapText="1"/>
    </xf>
    <xf numFmtId="0" fontId="28" fillId="2" borderId="16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wrapText="1" readingOrder="1"/>
    </xf>
    <xf numFmtId="0" fontId="18" fillId="2" borderId="1" xfId="0" applyFont="1" applyFill="1" applyBorder="1" applyAlignment="1">
      <alignment horizontal="center" wrapText="1" readingOrder="1"/>
    </xf>
    <xf numFmtId="0" fontId="18" fillId="2" borderId="16" xfId="0" applyFont="1" applyFill="1" applyBorder="1" applyAlignment="1">
      <alignment horizontal="center" wrapText="1"/>
    </xf>
    <xf numFmtId="0" fontId="35" fillId="2" borderId="16" xfId="0" applyFont="1" applyFill="1" applyBorder="1" applyAlignment="1">
      <alignment horizontal="center"/>
    </xf>
    <xf numFmtId="0" fontId="18" fillId="2" borderId="1" xfId="0" applyFont="1" applyFill="1" applyBorder="1" applyAlignment="1">
      <alignment vertical="center" wrapText="1" readingOrder="1"/>
    </xf>
    <xf numFmtId="0" fontId="18" fillId="2" borderId="1" xfId="0" applyFont="1" applyFill="1" applyBorder="1" applyAlignment="1">
      <alignment horizontal="center" vertical="center" wrapText="1" readingOrder="1"/>
    </xf>
    <xf numFmtId="0" fontId="18" fillId="2" borderId="16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/>
    </xf>
    <xf numFmtId="0" fontId="28" fillId="2" borderId="16" xfId="0" applyFont="1" applyFill="1" applyBorder="1"/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/>
    </xf>
    <xf numFmtId="0" fontId="20" fillId="2" borderId="17" xfId="0" applyFont="1" applyFill="1" applyBorder="1" applyAlignment="1">
      <alignment vertical="center" wrapText="1"/>
    </xf>
    <xf numFmtId="0" fontId="20" fillId="0" borderId="16" xfId="0" applyFont="1" applyBorder="1" applyAlignment="1">
      <alignment vertical="top" wrapText="1"/>
    </xf>
    <xf numFmtId="0" fontId="20" fillId="2" borderId="16" xfId="0" applyFont="1" applyFill="1" applyBorder="1"/>
    <xf numFmtId="0" fontId="20" fillId="2" borderId="16" xfId="0" applyFont="1" applyFill="1" applyBorder="1" applyAlignment="1">
      <alignment horizontal="left"/>
    </xf>
    <xf numFmtId="0" fontId="20" fillId="2" borderId="16" xfId="0" applyFont="1" applyFill="1" applyBorder="1" applyAlignment="1">
      <alignment horizontal="center"/>
    </xf>
    <xf numFmtId="0" fontId="18" fillId="2" borderId="16" xfId="2" applyFont="1" applyFill="1" applyBorder="1" applyAlignment="1">
      <alignment horizontal="left" vertical="top" wrapText="1"/>
    </xf>
    <xf numFmtId="0" fontId="54" fillId="2" borderId="16" xfId="0" applyFont="1" applyFill="1" applyBorder="1"/>
    <xf numFmtId="0" fontId="20" fillId="2" borderId="0" xfId="0" applyFont="1" applyFill="1"/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8" fillId="2" borderId="16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4" fillId="3" borderId="1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2" xfId="0" applyFont="1" applyBorder="1"/>
    <xf numFmtId="0" fontId="15" fillId="0" borderId="33" xfId="0" applyFont="1" applyBorder="1"/>
    <xf numFmtId="0" fontId="4" fillId="2" borderId="1" xfId="0" applyFont="1" applyFill="1" applyBorder="1" applyAlignment="1">
      <alignment horizontal="center"/>
    </xf>
    <xf numFmtId="0" fontId="8" fillId="0" borderId="32" xfId="0" applyFont="1" applyBorder="1"/>
    <xf numFmtId="0" fontId="8" fillId="0" borderId="33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2" xfId="0" applyFont="1" applyBorder="1" applyAlignment="1">
      <alignment horizontal="center"/>
    </xf>
    <xf numFmtId="0" fontId="15" fillId="0" borderId="6" xfId="0" applyFont="1" applyBorder="1"/>
    <xf numFmtId="0" fontId="4" fillId="2" borderId="2" xfId="0" applyFont="1" applyFill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8" fillId="0" borderId="1" xfId="0" applyFont="1" applyBorder="1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3" borderId="1" xfId="0" applyFont="1" applyFill="1" applyBorder="1"/>
    <xf numFmtId="0" fontId="5" fillId="3" borderId="17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0" fontId="55" fillId="0" borderId="16" xfId="0" applyFont="1" applyBorder="1"/>
    <xf numFmtId="0" fontId="43" fillId="0" borderId="16" xfId="0" applyFont="1" applyBorder="1" applyAlignment="1">
      <alignment horizontal="center" vertical="center"/>
    </xf>
    <xf numFmtId="0" fontId="55" fillId="0" borderId="17" xfId="0" applyFont="1" applyBorder="1"/>
    <xf numFmtId="0" fontId="43" fillId="0" borderId="17" xfId="0" applyFont="1" applyBorder="1"/>
    <xf numFmtId="0" fontId="43" fillId="2" borderId="17" xfId="0" applyFont="1" applyFill="1" applyBorder="1"/>
    <xf numFmtId="0" fontId="4" fillId="0" borderId="1" xfId="0" applyFont="1" applyBorder="1"/>
    <xf numFmtId="0" fontId="5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8" fillId="3" borderId="16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4" fillId="0" borderId="10" xfId="1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4" fillId="6" borderId="3" xfId="0" applyFont="1" applyFill="1" applyBorder="1" applyAlignment="1">
      <alignment horizontal="left"/>
    </xf>
    <xf numFmtId="0" fontId="4" fillId="0" borderId="29" xfId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/>
    </xf>
    <xf numFmtId="0" fontId="14" fillId="0" borderId="7" xfId="0" applyFont="1" applyBorder="1"/>
    <xf numFmtId="0" fontId="8" fillId="0" borderId="16" xfId="0" applyFont="1" applyBorder="1"/>
    <xf numFmtId="0" fontId="4" fillId="0" borderId="16" xfId="0" applyFont="1" applyBorder="1"/>
    <xf numFmtId="0" fontId="14" fillId="3" borderId="7" xfId="0" applyFont="1" applyFill="1" applyBorder="1"/>
    <xf numFmtId="0" fontId="8" fillId="3" borderId="16" xfId="0" applyFont="1" applyFill="1" applyBorder="1"/>
    <xf numFmtId="0" fontId="4" fillId="3" borderId="16" xfId="0" applyFont="1" applyFill="1" applyBorder="1"/>
    <xf numFmtId="0" fontId="14" fillId="0" borderId="38" xfId="0" applyFont="1" applyBorder="1"/>
    <xf numFmtId="0" fontId="34" fillId="5" borderId="1" xfId="0" applyFont="1" applyFill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18" fillId="0" borderId="16" xfId="1" applyFont="1" applyBorder="1" applyAlignment="1">
      <alignment horizontal="center" vertical="center"/>
    </xf>
    <xf numFmtId="0" fontId="28" fillId="3" borderId="9" xfId="18" applyFont="1" applyFill="1" applyBorder="1" applyAlignment="1">
      <alignment horizontal="left" vertical="center" wrapText="1"/>
    </xf>
    <xf numFmtId="0" fontId="28" fillId="3" borderId="0" xfId="18" applyFont="1" applyFill="1" applyBorder="1" applyAlignment="1">
      <alignment horizontal="left" vertical="center" wrapText="1"/>
    </xf>
    <xf numFmtId="0" fontId="28" fillId="3" borderId="39" xfId="18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center" wrapText="1"/>
    </xf>
    <xf numFmtId="0" fontId="28" fillId="3" borderId="36" xfId="18" applyFont="1" applyFill="1" applyBorder="1" applyAlignment="1">
      <alignment horizontal="left" vertical="center" wrapText="1"/>
    </xf>
    <xf numFmtId="0" fontId="28" fillId="3" borderId="31" xfId="18" applyFont="1" applyFill="1" applyBorder="1" applyAlignment="1">
      <alignment horizontal="left" vertical="center" wrapText="1"/>
    </xf>
    <xf numFmtId="0" fontId="28" fillId="3" borderId="28" xfId="18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28" fillId="3" borderId="17" xfId="18" applyFont="1" applyFill="1" applyBorder="1" applyAlignment="1">
      <alignment horizontal="left" vertical="center" wrapText="1"/>
    </xf>
    <xf numFmtId="0" fontId="28" fillId="3" borderId="37" xfId="18" applyFont="1" applyFill="1" applyBorder="1" applyAlignment="1">
      <alignment horizontal="left" vertical="center" wrapText="1"/>
    </xf>
    <xf numFmtId="0" fontId="28" fillId="3" borderId="22" xfId="18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9" fillId="0" borderId="16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shrinkToFit="1"/>
    </xf>
    <xf numFmtId="0" fontId="20" fillId="0" borderId="16" xfId="0" applyFont="1" applyBorder="1"/>
    <xf numFmtId="0" fontId="8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wrapText="1"/>
    </xf>
    <xf numFmtId="49" fontId="42" fillId="0" borderId="1" xfId="0" applyNumberFormat="1" applyFont="1" applyBorder="1"/>
    <xf numFmtId="0" fontId="42" fillId="0" borderId="1" xfId="0" applyFont="1" applyBorder="1"/>
    <xf numFmtId="0" fontId="41" fillId="0" borderId="1" xfId="0" applyFont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37" fillId="0" borderId="16" xfId="1" applyNumberFormat="1" applyFont="1" applyBorder="1"/>
    <xf numFmtId="0" fontId="36" fillId="0" borderId="16" xfId="0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49" fontId="37" fillId="2" borderId="16" xfId="1" applyNumberFormat="1" applyFont="1" applyFill="1" applyBorder="1"/>
    <xf numFmtId="0" fontId="36" fillId="2" borderId="16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49" fontId="37" fillId="0" borderId="10" xfId="1" applyNumberFormat="1" applyFont="1" applyBorder="1"/>
    <xf numFmtId="0" fontId="3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0" fillId="0" borderId="16" xfId="0" applyFont="1" applyBorder="1" applyAlignment="1">
      <alignment horizontal="center" vertical="center" wrapText="1"/>
    </xf>
    <xf numFmtId="0" fontId="40" fillId="0" borderId="0" xfId="0" applyFont="1"/>
    <xf numFmtId="0" fontId="14" fillId="0" borderId="16" xfId="0" applyFont="1" applyBorder="1" applyAlignment="1">
      <alignment horizontal="center" shrinkToFit="1"/>
    </xf>
    <xf numFmtId="0" fontId="14" fillId="0" borderId="16" xfId="0" applyFont="1" applyBorder="1"/>
    <xf numFmtId="0" fontId="14" fillId="0" borderId="16" xfId="0" applyFont="1" applyBorder="1" applyAlignment="1">
      <alignment horizontal="left" shrinkToFi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4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8" fillId="3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horizontal="left"/>
    </xf>
    <xf numFmtId="0" fontId="40" fillId="0" borderId="16" xfId="0" applyFont="1" applyBorder="1"/>
    <xf numFmtId="0" fontId="14" fillId="0" borderId="16" xfId="0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8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57" fillId="0" borderId="16" xfId="1" applyFont="1" applyBorder="1" applyAlignment="1">
      <alignment horizontal="center"/>
    </xf>
    <xf numFmtId="0" fontId="8" fillId="3" borderId="16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57" fillId="0" borderId="16" xfId="1" applyFont="1" applyBorder="1" applyAlignment="1">
      <alignment horizontal="center" vertical="center"/>
    </xf>
    <xf numFmtId="0" fontId="14" fillId="2" borderId="16" xfId="0" applyFont="1" applyFill="1" applyBorder="1"/>
    <xf numFmtId="0" fontId="8" fillId="2" borderId="16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horizontal="center" vertical="center"/>
    </xf>
    <xf numFmtId="0" fontId="36" fillId="2" borderId="16" xfId="1" applyFont="1" applyFill="1" applyBorder="1" applyAlignment="1">
      <alignment horizontal="center" vertical="center"/>
    </xf>
    <xf numFmtId="0" fontId="37" fillId="2" borderId="16" xfId="1" applyFont="1" applyFill="1" applyBorder="1" applyAlignment="1">
      <alignment horizontal="center"/>
    </xf>
    <xf numFmtId="0" fontId="37" fillId="3" borderId="16" xfId="1" applyFont="1" applyFill="1" applyBorder="1" applyAlignment="1">
      <alignment horizontal="center"/>
    </xf>
    <xf numFmtId="0" fontId="37" fillId="2" borderId="16" xfId="1" applyFont="1" applyFill="1" applyBorder="1" applyAlignment="1">
      <alignment horizontal="center" vertical="center"/>
    </xf>
    <xf numFmtId="0" fontId="58" fillId="0" borderId="16" xfId="1" applyFont="1" applyBorder="1" applyAlignment="1">
      <alignment horizontal="center"/>
    </xf>
    <xf numFmtId="0" fontId="37" fillId="3" borderId="16" xfId="1" applyFont="1" applyFill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58" fillId="0" borderId="16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26" fillId="0" borderId="0" xfId="0" applyFont="1" applyFill="1" applyAlignment="1">
      <alignment horizont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9" fillId="0" borderId="0" xfId="0" applyFont="1"/>
    <xf numFmtId="0" fontId="60" fillId="0" borderId="0" xfId="0" applyFont="1"/>
    <xf numFmtId="0" fontId="8" fillId="2" borderId="16" xfId="0" applyNumberFormat="1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4" fillId="0" borderId="16" xfId="0" applyFont="1" applyFill="1" applyBorder="1"/>
    <xf numFmtId="0" fontId="39" fillId="0" borderId="16" xfId="1" applyNumberFormat="1" applyFont="1" applyFill="1" applyBorder="1" applyAlignment="1" applyProtection="1">
      <alignment horizontal="center" vertical="center" wrapText="1"/>
    </xf>
    <xf numFmtId="0" fontId="39" fillId="0" borderId="16" xfId="1" applyNumberFormat="1" applyFont="1" applyFill="1" applyBorder="1" applyAlignment="1" applyProtection="1">
      <alignment horizontal="left" vertical="center" wrapText="1"/>
    </xf>
    <xf numFmtId="0" fontId="39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4" fillId="2" borderId="16" xfId="0" applyNumberFormat="1" applyFont="1" applyFill="1" applyBorder="1" applyAlignment="1" applyProtection="1"/>
    <xf numFmtId="0" fontId="8" fillId="2" borderId="1" xfId="0" applyFont="1" applyFill="1" applyBorder="1" applyAlignment="1">
      <alignment horizontal="center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/>
    <xf numFmtId="0" fontId="4" fillId="2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 shrinkToFit="1"/>
    </xf>
    <xf numFmtId="0" fontId="40" fillId="0" borderId="0" xfId="0" applyFont="1" applyFill="1"/>
    <xf numFmtId="0" fontId="4" fillId="0" borderId="16" xfId="1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5" fillId="0" borderId="16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/>
    <xf numFmtId="0" fontId="14" fillId="0" borderId="16" xfId="0" applyFont="1" applyFill="1" applyBorder="1" applyAlignment="1">
      <alignment horizont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2" borderId="16" xfId="0" applyNumberFormat="1" applyFont="1" applyFill="1" applyBorder="1" applyAlignment="1" applyProtection="1">
      <alignment vertical="center" wrapText="1"/>
    </xf>
    <xf numFmtId="164" fontId="4" fillId="2" borderId="16" xfId="14" applyNumberFormat="1" applyFont="1" applyFill="1" applyBorder="1" applyAlignment="1" applyProtection="1">
      <alignment horizontal="left" vertical="center" wrapText="1"/>
    </xf>
    <xf numFmtId="164" fontId="4" fillId="2" borderId="16" xfId="14" applyNumberFormat="1" applyFont="1" applyFill="1" applyBorder="1" applyAlignment="1" applyProtection="1">
      <alignment horizontal="left"/>
    </xf>
    <xf numFmtId="0" fontId="61" fillId="0" borderId="16" xfId="0" applyFont="1" applyBorder="1" applyAlignment="1">
      <alignment horizontal="center"/>
    </xf>
    <xf numFmtId="0" fontId="61" fillId="0" borderId="16" xfId="0" applyFont="1" applyBorder="1" applyAlignment="1">
      <alignment horizontal="center" shrinkToFit="1"/>
    </xf>
    <xf numFmtId="0" fontId="4" fillId="2" borderId="16" xfId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18" fillId="2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164" fontId="4" fillId="0" borderId="16" xfId="14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9" fontId="4" fillId="0" borderId="16" xfId="14" applyNumberFormat="1" applyFont="1" applyBorder="1" applyAlignment="1">
      <alignment horizont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39" fillId="0" borderId="16" xfId="0" applyFont="1" applyBorder="1" applyAlignment="1">
      <alignment horizontal="left" vertical="center"/>
    </xf>
    <xf numFmtId="0" fontId="10" fillId="0" borderId="0" xfId="0" applyFont="1"/>
    <xf numFmtId="0" fontId="5" fillId="3" borderId="37" xfId="1" applyFont="1" applyFill="1" applyBorder="1" applyAlignment="1">
      <alignment horizontal="left" vertical="center" wrapText="1"/>
    </xf>
    <xf numFmtId="0" fontId="5" fillId="3" borderId="22" xfId="1" applyFont="1" applyFill="1" applyBorder="1" applyAlignment="1">
      <alignment horizontal="left" vertical="center" wrapText="1"/>
    </xf>
    <xf numFmtId="0" fontId="15" fillId="3" borderId="0" xfId="0" applyFont="1" applyFill="1"/>
    <xf numFmtId="0" fontId="5" fillId="3" borderId="37" xfId="1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0" fontId="14" fillId="3" borderId="16" xfId="0" applyFont="1" applyFill="1" applyBorder="1"/>
    <xf numFmtId="0" fontId="4" fillId="3" borderId="17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18" fillId="3" borderId="16" xfId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5" fillId="0" borderId="32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55" fillId="0" borderId="16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3" fillId="2" borderId="16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 vertical="center" readingOrder="1"/>
    </xf>
    <xf numFmtId="0" fontId="15" fillId="0" borderId="1" xfId="0" applyFont="1" applyBorder="1" applyAlignment="1">
      <alignment horizontal="left" vertical="center" readingOrder="1"/>
    </xf>
    <xf numFmtId="0" fontId="15" fillId="0" borderId="1" xfId="0" applyFont="1" applyBorder="1" applyAlignment="1">
      <alignment horizontal="left" vertical="top" readingOrder="1"/>
    </xf>
    <xf numFmtId="0" fontId="8" fillId="0" borderId="1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0" fontId="8" fillId="3" borderId="16" xfId="0" applyFont="1" applyFill="1" applyBorder="1" applyAlignment="1">
      <alignment horizontal="left" wrapText="1"/>
    </xf>
    <xf numFmtId="0" fontId="14" fillId="0" borderId="16" xfId="0" applyFont="1" applyBorder="1" applyAlignment="1">
      <alignment horizontal="left"/>
    </xf>
    <xf numFmtId="0" fontId="14" fillId="3" borderId="16" xfId="0" applyFont="1" applyFill="1" applyBorder="1" applyAlignment="1">
      <alignment horizontal="left"/>
    </xf>
    <xf numFmtId="0" fontId="53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62" fillId="0" borderId="0" xfId="0" applyFont="1"/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37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26" fillId="0" borderId="0" xfId="0" applyFont="1"/>
    <xf numFmtId="0" fontId="14" fillId="3" borderId="7" xfId="0" applyFont="1" applyFill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/>
    <xf numFmtId="0" fontId="4" fillId="2" borderId="16" xfId="18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vertical="center" wrapText="1"/>
    </xf>
    <xf numFmtId="0" fontId="28" fillId="2" borderId="0" xfId="0" applyFont="1" applyFill="1" applyAlignment="1">
      <alignment horizontal="left"/>
    </xf>
    <xf numFmtId="0" fontId="18" fillId="0" borderId="0" xfId="0" applyFont="1"/>
    <xf numFmtId="0" fontId="28" fillId="2" borderId="31" xfId="0" applyFont="1" applyFill="1" applyBorder="1" applyAlignment="1">
      <alignment horizontal="left"/>
    </xf>
    <xf numFmtId="0" fontId="28" fillId="2" borderId="17" xfId="0" applyFont="1" applyFill="1" applyBorder="1" applyAlignment="1">
      <alignment horizontal="left"/>
    </xf>
    <xf numFmtId="0" fontId="28" fillId="2" borderId="37" xfId="0" applyFont="1" applyFill="1" applyBorder="1" applyAlignment="1">
      <alignment horizontal="left"/>
    </xf>
    <xf numFmtId="0" fontId="28" fillId="2" borderId="22" xfId="0" applyFont="1" applyFill="1" applyBorder="1" applyAlignment="1">
      <alignment horizontal="left"/>
    </xf>
    <xf numFmtId="0" fontId="53" fillId="0" borderId="0" xfId="0" applyFont="1"/>
    <xf numFmtId="0" fontId="18" fillId="2" borderId="19" xfId="0" applyFont="1" applyFill="1" applyBorder="1" applyAlignment="1">
      <alignment horizontal="center"/>
    </xf>
    <xf numFmtId="0" fontId="18" fillId="2" borderId="16" xfId="2" applyFont="1" applyFill="1" applyBorder="1" applyAlignment="1">
      <alignment horizontal="left" vertical="center"/>
    </xf>
    <xf numFmtId="0" fontId="18" fillId="2" borderId="16" xfId="2" applyFont="1" applyFill="1" applyBorder="1" applyAlignment="1">
      <alignment horizontal="left"/>
    </xf>
    <xf numFmtId="0" fontId="28" fillId="2" borderId="0" xfId="0" applyFont="1" applyFill="1" applyAlignment="1">
      <alignment horizontal="center"/>
    </xf>
    <xf numFmtId="0" fontId="53" fillId="2" borderId="0" xfId="0" applyFont="1" applyFill="1"/>
    <xf numFmtId="0" fontId="18" fillId="2" borderId="19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7" borderId="1" xfId="0" applyFont="1" applyFill="1" applyBorder="1" applyAlignment="1">
      <alignment horizontal="left"/>
    </xf>
    <xf numFmtId="0" fontId="53" fillId="0" borderId="32" xfId="0" applyFont="1" applyBorder="1"/>
    <xf numFmtId="0" fontId="53" fillId="7" borderId="32" xfId="0" applyFont="1" applyFill="1" applyBorder="1"/>
    <xf numFmtId="0" fontId="53" fillId="7" borderId="2" xfId="0" applyFont="1" applyFill="1" applyBorder="1" applyAlignment="1">
      <alignment horizontal="left"/>
    </xf>
    <xf numFmtId="0" fontId="18" fillId="2" borderId="18" xfId="0" applyFont="1" applyFill="1" applyBorder="1"/>
    <xf numFmtId="0" fontId="20" fillId="0" borderId="16" xfId="0" applyFont="1" applyBorder="1" applyAlignment="1">
      <alignment horizontal="left" shrinkToFit="1"/>
    </xf>
    <xf numFmtId="0" fontId="18" fillId="2" borderId="16" xfId="0" applyFont="1" applyFill="1" applyBorder="1" applyAlignment="1">
      <alignment horizontal="centerContinuous"/>
    </xf>
    <xf numFmtId="0" fontId="53" fillId="0" borderId="16" xfId="0" applyFont="1" applyBorder="1"/>
    <xf numFmtId="0" fontId="28" fillId="2" borderId="31" xfId="0" applyFont="1" applyFill="1" applyBorder="1" applyAlignment="1">
      <alignment horizontal="left"/>
    </xf>
    <xf numFmtId="0" fontId="20" fillId="0" borderId="43" xfId="0" applyFont="1" applyBorder="1" applyAlignment="1">
      <alignment horizontal="center" shrinkToFit="1"/>
    </xf>
    <xf numFmtId="0" fontId="20" fillId="0" borderId="43" xfId="0" applyFont="1" applyBorder="1" applyAlignment="1">
      <alignment horizontal="left" shrinkToFit="1"/>
    </xf>
    <xf numFmtId="0" fontId="20" fillId="0" borderId="44" xfId="0" applyFont="1" applyBorder="1" applyAlignment="1">
      <alignment horizontal="left" shrinkToFit="1"/>
    </xf>
    <xf numFmtId="0" fontId="20" fillId="2" borderId="43" xfId="0" applyFont="1" applyFill="1" applyBorder="1" applyAlignment="1">
      <alignment horizontal="center" shrinkToFit="1"/>
    </xf>
    <xf numFmtId="0" fontId="20" fillId="2" borderId="43" xfId="0" applyFont="1" applyFill="1" applyBorder="1" applyAlignment="1">
      <alignment horizontal="left" shrinkToFit="1"/>
    </xf>
    <xf numFmtId="0" fontId="20" fillId="2" borderId="44" xfId="0" applyFont="1" applyFill="1" applyBorder="1" applyAlignment="1">
      <alignment horizontal="left" shrinkToFit="1"/>
    </xf>
    <xf numFmtId="0" fontId="18" fillId="2" borderId="45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18" fillId="2" borderId="46" xfId="0" applyFont="1" applyFill="1" applyBorder="1" applyAlignment="1">
      <alignment horizontal="center"/>
    </xf>
    <xf numFmtId="0" fontId="34" fillId="11" borderId="9" xfId="0" applyFont="1" applyFill="1" applyBorder="1" applyAlignment="1">
      <alignment horizontal="center" vertical="center" wrapText="1"/>
    </xf>
    <xf numFmtId="0" fontId="34" fillId="11" borderId="0" xfId="0" applyFont="1" applyFill="1" applyBorder="1" applyAlignment="1">
      <alignment horizontal="center" vertical="center" wrapText="1"/>
    </xf>
    <xf numFmtId="0" fontId="34" fillId="11" borderId="42" xfId="0" applyFont="1" applyFill="1" applyBorder="1" applyAlignment="1">
      <alignment horizontal="center" vertical="center" wrapText="1"/>
    </xf>
    <xf numFmtId="0" fontId="10" fillId="2" borderId="0" xfId="12" applyFont="1" applyFill="1" applyAlignment="1">
      <alignment horizontal="left"/>
    </xf>
    <xf numFmtId="0" fontId="10" fillId="2" borderId="0" xfId="12" applyFont="1" applyFill="1" applyAlignment="1">
      <alignment horizontal="center"/>
    </xf>
    <xf numFmtId="0" fontId="10" fillId="2" borderId="0" xfId="12" applyFont="1" applyFill="1" applyAlignment="1">
      <alignment horizontal="center" vertical="center" wrapText="1"/>
    </xf>
    <xf numFmtId="0" fontId="8" fillId="2" borderId="0" xfId="12" applyFont="1" applyFill="1"/>
    <xf numFmtId="0" fontId="10" fillId="2" borderId="16" xfId="12" applyFont="1" applyFill="1" applyBorder="1" applyAlignment="1">
      <alignment horizontal="center" vertical="center" wrapText="1"/>
    </xf>
    <xf numFmtId="0" fontId="8" fillId="2" borderId="16" xfId="12" applyFont="1" applyFill="1" applyBorder="1" applyAlignment="1">
      <alignment horizontal="center" vertical="center" wrapText="1"/>
    </xf>
    <xf numFmtId="0" fontId="10" fillId="2" borderId="16" xfId="12" applyFont="1" applyFill="1" applyBorder="1" applyAlignment="1">
      <alignment horizontal="left" vertical="center" wrapText="1"/>
    </xf>
    <xf numFmtId="0" fontId="8" fillId="2" borderId="16" xfId="12" applyFont="1" applyFill="1" applyBorder="1" applyAlignment="1">
      <alignment vertical="center" wrapText="1"/>
    </xf>
    <xf numFmtId="0" fontId="8" fillId="2" borderId="16" xfId="12" applyFont="1" applyFill="1" applyBorder="1" applyAlignment="1">
      <alignment horizontal="center" vertical="center"/>
    </xf>
    <xf numFmtId="0" fontId="43" fillId="2" borderId="16" xfId="12" applyFont="1" applyFill="1" applyBorder="1" applyAlignment="1">
      <alignment horizontal="center"/>
    </xf>
    <xf numFmtId="0" fontId="8" fillId="2" borderId="16" xfId="12" applyFont="1" applyFill="1" applyBorder="1" applyAlignment="1">
      <alignment horizontal="left" vertical="center" wrapText="1"/>
    </xf>
    <xf numFmtId="0" fontId="8" fillId="2" borderId="37" xfId="12" applyFont="1" applyFill="1" applyBorder="1" applyAlignment="1">
      <alignment horizontal="center" vertical="center"/>
    </xf>
    <xf numFmtId="0" fontId="8" fillId="2" borderId="18" xfId="12" applyFont="1" applyFill="1" applyBorder="1" applyAlignment="1">
      <alignment horizontal="center" vertical="center"/>
    </xf>
    <xf numFmtId="0" fontId="8" fillId="2" borderId="16" xfId="12" applyFont="1" applyFill="1" applyBorder="1" applyAlignment="1">
      <alignment vertical="center"/>
    </xf>
    <xf numFmtId="0" fontId="8" fillId="2" borderId="37" xfId="12" applyFont="1" applyFill="1" applyBorder="1" applyAlignment="1">
      <alignment horizontal="center" vertical="center"/>
    </xf>
    <xf numFmtId="0" fontId="8" fillId="2" borderId="9" xfId="12" applyFont="1" applyFill="1" applyBorder="1" applyAlignment="1">
      <alignment vertical="center"/>
    </xf>
    <xf numFmtId="0" fontId="8" fillId="2" borderId="16" xfId="12" applyFont="1" applyFill="1" applyBorder="1" applyAlignment="1">
      <alignment horizontal="center"/>
    </xf>
    <xf numFmtId="0" fontId="8" fillId="2" borderId="17" xfId="12" applyFont="1" applyFill="1" applyBorder="1" applyAlignment="1">
      <alignment horizontal="center" vertical="center" wrapText="1"/>
    </xf>
    <xf numFmtId="0" fontId="8" fillId="2" borderId="18" xfId="12" applyFont="1" applyFill="1" applyBorder="1" applyAlignment="1">
      <alignment horizontal="center" vertical="center" wrapText="1"/>
    </xf>
    <xf numFmtId="0" fontId="8" fillId="2" borderId="0" xfId="12" applyFont="1" applyFill="1" applyAlignment="1">
      <alignment horizontal="center" vertical="center" wrapText="1"/>
    </xf>
    <xf numFmtId="0" fontId="10" fillId="2" borderId="0" xfId="12" applyFont="1" applyFill="1"/>
    <xf numFmtId="0" fontId="8" fillId="2" borderId="0" xfId="12" applyFont="1" applyFill="1" applyAlignment="1">
      <alignment horizontal="left" vertical="center" wrapText="1"/>
    </xf>
    <xf numFmtId="0" fontId="8" fillId="2" borderId="0" xfId="12" applyFont="1" applyFill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0" fontId="8" fillId="2" borderId="0" xfId="12" applyFont="1" applyFill="1" applyAlignment="1">
      <alignment horizontal="center"/>
    </xf>
    <xf numFmtId="0" fontId="10" fillId="2" borderId="43" xfId="12" applyFont="1" applyFill="1" applyBorder="1" applyAlignment="1">
      <alignment horizontal="center" vertical="center" wrapText="1"/>
    </xf>
    <xf numFmtId="0" fontId="8" fillId="2" borderId="43" xfId="12" applyFont="1" applyFill="1" applyBorder="1" applyAlignment="1">
      <alignment horizontal="center" vertical="center" wrapText="1"/>
    </xf>
    <xf numFmtId="0" fontId="10" fillId="2" borderId="43" xfId="12" applyFont="1" applyFill="1" applyBorder="1" applyAlignment="1">
      <alignment horizontal="left" vertical="center" wrapText="1"/>
    </xf>
    <xf numFmtId="0" fontId="8" fillId="2" borderId="43" xfId="12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3" xfId="12" applyFont="1" applyFill="1" applyBorder="1" applyAlignment="1">
      <alignment horizontal="left" vertical="center" wrapText="1"/>
    </xf>
    <xf numFmtId="0" fontId="8" fillId="2" borderId="43" xfId="12" applyFont="1" applyFill="1" applyBorder="1" applyAlignment="1">
      <alignment horizontal="center" vertical="center" wrapText="1"/>
    </xf>
    <xf numFmtId="0" fontId="34" fillId="2" borderId="43" xfId="12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10" fillId="2" borderId="0" xfId="12" applyFont="1" applyFill="1" applyAlignment="1">
      <alignment horizontal="left" vertical="center" wrapText="1"/>
    </xf>
    <xf numFmtId="0" fontId="10" fillId="2" borderId="1" xfId="12" applyFont="1" applyFill="1" applyBorder="1" applyAlignment="1">
      <alignment horizontal="center" vertical="center"/>
    </xf>
    <xf numFmtId="0" fontId="8" fillId="2" borderId="1" xfId="12" applyFont="1" applyFill="1" applyBorder="1" applyAlignment="1">
      <alignment horizontal="center"/>
    </xf>
    <xf numFmtId="165" fontId="8" fillId="2" borderId="0" xfId="12" applyNumberFormat="1" applyFont="1" applyFill="1"/>
    <xf numFmtId="0" fontId="10" fillId="2" borderId="1" xfId="12" applyFont="1" applyFill="1" applyBorder="1" applyAlignment="1">
      <alignment horizontal="center"/>
    </xf>
  </cellXfs>
  <cellStyles count="19">
    <cellStyle name="Excel Built-in Normal" xfId="5"/>
    <cellStyle name="Hyperlink" xfId="18" builtinId="8"/>
    <cellStyle name="Normal" xfId="0" builtinId="0"/>
    <cellStyle name="Normal 10" xfId="12"/>
    <cellStyle name="Normal 11" xfId="16"/>
    <cellStyle name="Normal 12" xfId="17"/>
    <cellStyle name="Normal 2" xfId="1"/>
    <cellStyle name="Normal 2 2" xfId="4"/>
    <cellStyle name="Normal 2 3" xfId="8"/>
    <cellStyle name="Normal 2 4" xfId="15"/>
    <cellStyle name="Normal 3" xfId="2"/>
    <cellStyle name="Normal 4" xfId="3"/>
    <cellStyle name="Normal 4 2" xfId="10"/>
    <cellStyle name="Normal 5" xfId="6"/>
    <cellStyle name="Normal 6" xfId="7"/>
    <cellStyle name="Normal 7" xfId="9"/>
    <cellStyle name="Normal 8" xfId="11"/>
    <cellStyle name="Normal 9" xfId="13"/>
    <cellStyle name="Percent" xfId="1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%20OpenStudentDetail(%225cbc4d96339e4990bac8a1f1ac9f8c71%22)" TargetMode="External"/><Relationship Id="rId13" Type="http://schemas.openxmlformats.org/officeDocument/2006/relationships/hyperlink" Target="javascript:%20OpenStudentDetail(%225e87c50f6da140deaa188b098fcd40b9%22)" TargetMode="External"/><Relationship Id="rId18" Type="http://schemas.openxmlformats.org/officeDocument/2006/relationships/hyperlink" Target="javascript:%20OpenStudentDetail(%22f9446efbc97e4b489e7adfbee0d550a3%22)" TargetMode="External"/><Relationship Id="rId26" Type="http://schemas.openxmlformats.org/officeDocument/2006/relationships/hyperlink" Target="javascript:%20OpenStudentDetail(%22d8fd4776bbc34f289ccc57949c087b45%22)" TargetMode="External"/><Relationship Id="rId39" Type="http://schemas.openxmlformats.org/officeDocument/2006/relationships/hyperlink" Target="javascript:%20OpenStudentDetail(%22abc1af20734d43e2ab0bae06e0b2c629%22)" TargetMode="External"/><Relationship Id="rId3" Type="http://schemas.openxmlformats.org/officeDocument/2006/relationships/hyperlink" Target="javascript:%20OpenStudentDetail(%221c2e59be9242417b936d140c329cd9cd%22)" TargetMode="External"/><Relationship Id="rId21" Type="http://schemas.openxmlformats.org/officeDocument/2006/relationships/hyperlink" Target="javascript:%20OpenStudentDetail(%22b1d7a6acade84bdc873617a197457081%22)" TargetMode="External"/><Relationship Id="rId34" Type="http://schemas.openxmlformats.org/officeDocument/2006/relationships/hyperlink" Target="javascript:%20OpenStudentDetail(%2261986a55e06b48b996c5b910be010a99%22)" TargetMode="External"/><Relationship Id="rId7" Type="http://schemas.openxmlformats.org/officeDocument/2006/relationships/hyperlink" Target="javascript:%20OpenStudentDetail(%2270a8196fd2904360a10cbbe1412abfa2%22)" TargetMode="External"/><Relationship Id="rId12" Type="http://schemas.openxmlformats.org/officeDocument/2006/relationships/hyperlink" Target="javascript:%20OpenStudentDetail(%2260af533b6365498db2d4ed6f28830929%22)" TargetMode="External"/><Relationship Id="rId17" Type="http://schemas.openxmlformats.org/officeDocument/2006/relationships/hyperlink" Target="javascript:%20OpenStudentDetail(%223e1059dd29554e5eba7f7ab48902f2b4%22)" TargetMode="External"/><Relationship Id="rId25" Type="http://schemas.openxmlformats.org/officeDocument/2006/relationships/hyperlink" Target="javascript:%20OpenStudentDetail(%2223d24746c34e4db0b8f783b557cbfb82%22)" TargetMode="External"/><Relationship Id="rId33" Type="http://schemas.openxmlformats.org/officeDocument/2006/relationships/hyperlink" Target="javascript:%20OpenStudentDetail(%22692f1149cf544859905438daf9a438e7%22)" TargetMode="External"/><Relationship Id="rId38" Type="http://schemas.openxmlformats.org/officeDocument/2006/relationships/hyperlink" Target="javascript:%20OpenStudentDetail(%22abc1af20734d43e2ab0bae06e0b2c629%22)" TargetMode="External"/><Relationship Id="rId2" Type="http://schemas.openxmlformats.org/officeDocument/2006/relationships/hyperlink" Target="javascript:%20OpenStudentDetail(%221008CC767A984412BD25105651995EC4%22)" TargetMode="External"/><Relationship Id="rId16" Type="http://schemas.openxmlformats.org/officeDocument/2006/relationships/hyperlink" Target="javascript:%20OpenStudentDetail(%22b2319cbfee304d7199a7a125c68f274a%22)" TargetMode="External"/><Relationship Id="rId20" Type="http://schemas.openxmlformats.org/officeDocument/2006/relationships/hyperlink" Target="javascript:%20OpenStudentDetail(%22a7ed16199b4244388f6d034003258028%22)" TargetMode="External"/><Relationship Id="rId29" Type="http://schemas.openxmlformats.org/officeDocument/2006/relationships/hyperlink" Target="javascript:%20OpenStudentDetail(%222460a62078ca40c29f6388acd543184f%22)" TargetMode="External"/><Relationship Id="rId1" Type="http://schemas.openxmlformats.org/officeDocument/2006/relationships/hyperlink" Target="javascript:%20OpenStudentDetail(%22311f29a986ab4982944c5f0f88bde133%22)" TargetMode="External"/><Relationship Id="rId6" Type="http://schemas.openxmlformats.org/officeDocument/2006/relationships/hyperlink" Target="javascript:%20OpenStudentDetail(%22becad97b497b4b2a922ec51b894fba3f%22)" TargetMode="External"/><Relationship Id="rId11" Type="http://schemas.openxmlformats.org/officeDocument/2006/relationships/hyperlink" Target="javascript:%20OpenStudentDetail(%2219E7BAD652E14963982C2FB381610EE2%22)" TargetMode="External"/><Relationship Id="rId24" Type="http://schemas.openxmlformats.org/officeDocument/2006/relationships/hyperlink" Target="javascript:%20OpenStudentDetail(%22e9697f2fc348426cae56044686d705ce%22)" TargetMode="External"/><Relationship Id="rId32" Type="http://schemas.openxmlformats.org/officeDocument/2006/relationships/hyperlink" Target="javascript:%20OpenStudentDetail(%22889A31DAAA2645EE988DBFCA156B0EC5%22)" TargetMode="External"/><Relationship Id="rId37" Type="http://schemas.openxmlformats.org/officeDocument/2006/relationships/hyperlink" Target="javascript:%20OpenStudentDetail(%2202f30c6b793a401092a8662a09e191f9%22)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javascript:%20OpenStudentDetail(%22d780afd8238743b2a6c9bff65456634f%22)" TargetMode="External"/><Relationship Id="rId15" Type="http://schemas.openxmlformats.org/officeDocument/2006/relationships/hyperlink" Target="javascript:%20OpenStudentDetail(%22cfea44584e51426693b66bc92a56cb0b%22)" TargetMode="External"/><Relationship Id="rId23" Type="http://schemas.openxmlformats.org/officeDocument/2006/relationships/hyperlink" Target="javascript:%20OpenStudentDetail(%2225b037ef61474ea884fc672b3d21f1c2%22)" TargetMode="External"/><Relationship Id="rId28" Type="http://schemas.openxmlformats.org/officeDocument/2006/relationships/hyperlink" Target="javascript:%20OpenStudentDetail(%220ab834ce4e634fd185ae950dbdc1eda0%22)" TargetMode="External"/><Relationship Id="rId36" Type="http://schemas.openxmlformats.org/officeDocument/2006/relationships/hyperlink" Target="javascript:%20OpenStudentDetail(%22abc1af20734d43e2ab0bae06e0b2c629%22)" TargetMode="External"/><Relationship Id="rId10" Type="http://schemas.openxmlformats.org/officeDocument/2006/relationships/hyperlink" Target="javascript:%20OpenStudentDetail(%221be4fb2b76e9438c941d7b924a055669%22)" TargetMode="External"/><Relationship Id="rId19" Type="http://schemas.openxmlformats.org/officeDocument/2006/relationships/hyperlink" Target="javascript:%20OpenStudentDetail(%226d8b6046319c4fe980343d2388ca7e0d%22)" TargetMode="External"/><Relationship Id="rId31" Type="http://schemas.openxmlformats.org/officeDocument/2006/relationships/hyperlink" Target="javascript:%20OpenStudentDetail(%22937ee7cdc4b140e680318009afa0923f%22)" TargetMode="External"/><Relationship Id="rId4" Type="http://schemas.openxmlformats.org/officeDocument/2006/relationships/hyperlink" Target="javascript:%20OpenStudentDetail(%220db05bdf93fe4e108850e228133aea71%22)" TargetMode="External"/><Relationship Id="rId9" Type="http://schemas.openxmlformats.org/officeDocument/2006/relationships/hyperlink" Target="javascript:%20OpenStudentDetail(%227fc70cef17cc48aa83da0b11e3e5bb31%22)" TargetMode="External"/><Relationship Id="rId14" Type="http://schemas.openxmlformats.org/officeDocument/2006/relationships/hyperlink" Target="javascript:%20OpenStudentDetail(%2292ba562681fb4f2ca8d3a51e1473ae6a%22)" TargetMode="External"/><Relationship Id="rId22" Type="http://schemas.openxmlformats.org/officeDocument/2006/relationships/hyperlink" Target="javascript:%20OpenStudentDetail(%22f3b9945f303f43e2a4d485ace949cb46%22)" TargetMode="External"/><Relationship Id="rId27" Type="http://schemas.openxmlformats.org/officeDocument/2006/relationships/hyperlink" Target="javascript:%20OpenStudentDetail(%22f6c5c2b03e4c4d99b6c1914e1e006ad0%22)" TargetMode="External"/><Relationship Id="rId30" Type="http://schemas.openxmlformats.org/officeDocument/2006/relationships/hyperlink" Target="javascript:%20OpenStudentDetail(%2224072ad692ac47a0930562a3505701fa%22)" TargetMode="External"/><Relationship Id="rId35" Type="http://schemas.openxmlformats.org/officeDocument/2006/relationships/hyperlink" Target="javascript:%20OpenStudentDetail(%222f2cdf80999242f7bd0c0220ad6a90c8%22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1"/>
  <sheetViews>
    <sheetView topLeftCell="A1161" workbookViewId="0">
      <selection activeCell="K1179" sqref="K1179"/>
    </sheetView>
  </sheetViews>
  <sheetFormatPr defaultRowHeight="15.75" x14ac:dyDescent="0.25"/>
  <cols>
    <col min="1" max="1" width="7.125" style="4" customWidth="1"/>
    <col min="2" max="2" width="4.5" style="49" bestFit="1" customWidth="1"/>
    <col min="3" max="3" width="18.875" style="4" customWidth="1"/>
    <col min="4" max="4" width="17.25" style="31" bestFit="1" customWidth="1"/>
    <col min="5" max="5" width="8.625" style="49" customWidth="1"/>
    <col min="6" max="6" width="7" style="4" customWidth="1"/>
    <col min="7" max="7" width="8.875" style="17" bestFit="1" customWidth="1"/>
    <col min="8" max="8" width="19.5" style="57" customWidth="1"/>
    <col min="9" max="9" width="11.375" style="4" bestFit="1" customWidth="1"/>
    <col min="10" max="11" width="10.375" style="4" bestFit="1" customWidth="1"/>
    <col min="12" max="12" width="9.375" style="4" bestFit="1" customWidth="1"/>
    <col min="13" max="13" width="10.375" style="4" bestFit="1" customWidth="1"/>
    <col min="14" max="14" width="9.375" style="4" bestFit="1" customWidth="1"/>
    <col min="15" max="15" width="10.375" style="4" bestFit="1" customWidth="1"/>
    <col min="16" max="16" width="9.375" style="4" bestFit="1" customWidth="1"/>
    <col min="17" max="17" width="10.875" style="4" customWidth="1"/>
    <col min="18" max="16384" width="9" style="4"/>
  </cols>
  <sheetData>
    <row r="1" spans="1:15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15" x14ac:dyDescent="0.25">
      <c r="A2" s="90" t="s">
        <v>575</v>
      </c>
      <c r="B2" s="90"/>
      <c r="C2" s="90"/>
      <c r="D2" s="90"/>
      <c r="E2" s="92" t="s">
        <v>300</v>
      </c>
      <c r="F2" s="92"/>
      <c r="G2" s="92"/>
      <c r="H2" s="92"/>
    </row>
    <row r="3" spans="1:15" x14ac:dyDescent="0.25">
      <c r="A3" s="50"/>
      <c r="B3" s="50"/>
      <c r="C3" s="56"/>
      <c r="D3" s="9"/>
      <c r="E3" s="51"/>
      <c r="F3" s="51"/>
      <c r="G3" s="16"/>
      <c r="H3" s="59"/>
    </row>
    <row r="4" spans="1:15" ht="18.75" x14ac:dyDescent="0.3">
      <c r="A4" s="93" t="s">
        <v>594</v>
      </c>
      <c r="B4" s="93"/>
      <c r="C4" s="93"/>
      <c r="D4" s="93"/>
      <c r="E4" s="93"/>
      <c r="F4" s="93"/>
      <c r="G4" s="93"/>
      <c r="H4" s="93"/>
    </row>
    <row r="5" spans="1:15" ht="18.75" x14ac:dyDescent="0.3">
      <c r="A5" s="93" t="s">
        <v>335</v>
      </c>
      <c r="B5" s="93"/>
      <c r="C5" s="93"/>
      <c r="D5" s="93"/>
      <c r="E5" s="93"/>
      <c r="F5" s="93"/>
      <c r="G5" s="93"/>
      <c r="H5" s="93"/>
    </row>
    <row r="6" spans="1:15" ht="18.75" x14ac:dyDescent="0.3">
      <c r="A6" s="94" t="s">
        <v>576</v>
      </c>
      <c r="B6" s="94"/>
      <c r="C6" s="94"/>
      <c r="D6" s="94"/>
      <c r="E6" s="94"/>
      <c r="F6" s="94"/>
      <c r="G6" s="94"/>
      <c r="H6" s="94"/>
    </row>
    <row r="7" spans="1:15" ht="23.25" customHeight="1" x14ac:dyDescent="0.25">
      <c r="A7" s="95" t="s">
        <v>577</v>
      </c>
      <c r="B7" s="95"/>
      <c r="C7" s="95"/>
      <c r="D7" s="95"/>
      <c r="E7" s="95"/>
      <c r="F7" s="95"/>
      <c r="G7" s="95"/>
      <c r="H7" s="95"/>
      <c r="K7" s="8"/>
      <c r="L7" s="3"/>
      <c r="M7" s="31"/>
      <c r="N7" s="89"/>
      <c r="O7" s="89"/>
    </row>
    <row r="9" spans="1:15" ht="47.25" x14ac:dyDescent="0.25">
      <c r="A9" s="101" t="s">
        <v>105</v>
      </c>
      <c r="B9" s="101" t="s">
        <v>105</v>
      </c>
      <c r="C9" s="102" t="s">
        <v>32</v>
      </c>
      <c r="D9" s="102" t="s">
        <v>33</v>
      </c>
      <c r="E9" s="102" t="s">
        <v>141</v>
      </c>
      <c r="F9" s="103" t="s">
        <v>336</v>
      </c>
      <c r="G9" s="104" t="s">
        <v>4</v>
      </c>
      <c r="H9" s="104" t="s">
        <v>0</v>
      </c>
      <c r="J9" s="8"/>
      <c r="K9" s="31"/>
      <c r="L9" s="31"/>
      <c r="M9" s="57"/>
      <c r="N9" s="57"/>
    </row>
    <row r="10" spans="1:15" ht="20.25" customHeight="1" x14ac:dyDescent="0.25">
      <c r="A10" s="106"/>
      <c r="B10" s="107"/>
      <c r="C10" s="102" t="s">
        <v>595</v>
      </c>
      <c r="D10" s="102"/>
      <c r="E10" s="102"/>
      <c r="F10" s="103"/>
      <c r="G10" s="104"/>
      <c r="H10" s="104"/>
      <c r="J10" s="8"/>
      <c r="K10" s="31"/>
      <c r="L10" s="31"/>
      <c r="M10" s="57"/>
      <c r="N10" s="57"/>
    </row>
    <row r="11" spans="1:15" s="5" customFormat="1" x14ac:dyDescent="0.25">
      <c r="A11" s="106">
        <v>1</v>
      </c>
      <c r="B11" s="108">
        <v>1</v>
      </c>
      <c r="C11" s="109" t="s">
        <v>596</v>
      </c>
      <c r="D11" s="109" t="s">
        <v>159</v>
      </c>
      <c r="E11" s="110" t="s">
        <v>6</v>
      </c>
      <c r="F11" s="111">
        <v>100</v>
      </c>
      <c r="G11" s="112" t="str">
        <f t="shared" ref="G11:G73" si="0">IF(F11&gt;=90,"Xuất sắc",IF(F11&gt;=80,"Tốt",IF(F11&gt;=65,"Khá",IF(F11&gt;=50,"Trung bình",IF(F11&gt;=35,"Yếu","Kém")))))</f>
        <v>Xuất sắc</v>
      </c>
      <c r="H11" s="212"/>
      <c r="I11" s="5">
        <v>1</v>
      </c>
    </row>
    <row r="12" spans="1:15" s="5" customFormat="1" x14ac:dyDescent="0.25">
      <c r="A12" s="106">
        <v>2</v>
      </c>
      <c r="B12" s="108">
        <v>2</v>
      </c>
      <c r="C12" s="109" t="s">
        <v>597</v>
      </c>
      <c r="D12" s="109" t="s">
        <v>71</v>
      </c>
      <c r="E12" s="110" t="s">
        <v>112</v>
      </c>
      <c r="F12" s="111">
        <v>100</v>
      </c>
      <c r="G12" s="112" t="str">
        <f t="shared" si="0"/>
        <v>Xuất sắc</v>
      </c>
      <c r="H12" s="212"/>
      <c r="I12" s="5">
        <v>2</v>
      </c>
    </row>
    <row r="13" spans="1:15" s="5" customFormat="1" x14ac:dyDescent="0.25">
      <c r="A13" s="114">
        <v>3</v>
      </c>
      <c r="B13" s="108">
        <v>3</v>
      </c>
      <c r="C13" s="109" t="s">
        <v>598</v>
      </c>
      <c r="D13" s="109" t="s">
        <v>599</v>
      </c>
      <c r="E13" s="110" t="s">
        <v>26</v>
      </c>
      <c r="F13" s="111">
        <v>98</v>
      </c>
      <c r="G13" s="112" t="str">
        <f t="shared" si="0"/>
        <v>Xuất sắc</v>
      </c>
      <c r="H13" s="215"/>
      <c r="I13" s="5">
        <v>3</v>
      </c>
    </row>
    <row r="14" spans="1:15" s="5" customFormat="1" x14ac:dyDescent="0.25">
      <c r="A14" s="106">
        <v>4</v>
      </c>
      <c r="B14" s="108">
        <v>4</v>
      </c>
      <c r="C14" s="109" t="s">
        <v>600</v>
      </c>
      <c r="D14" s="109" t="s">
        <v>46</v>
      </c>
      <c r="E14" s="110" t="s">
        <v>54</v>
      </c>
      <c r="F14" s="111">
        <v>96</v>
      </c>
      <c r="G14" s="112" t="str">
        <f t="shared" si="0"/>
        <v>Xuất sắc</v>
      </c>
      <c r="H14" s="212"/>
      <c r="I14" s="5">
        <v>4</v>
      </c>
    </row>
    <row r="15" spans="1:15" s="5" customFormat="1" x14ac:dyDescent="0.25">
      <c r="A15" s="106">
        <v>5</v>
      </c>
      <c r="B15" s="108">
        <v>5</v>
      </c>
      <c r="C15" s="109" t="s">
        <v>601</v>
      </c>
      <c r="D15" s="109" t="s">
        <v>602</v>
      </c>
      <c r="E15" s="110" t="s">
        <v>64</v>
      </c>
      <c r="F15" s="111">
        <v>96</v>
      </c>
      <c r="G15" s="112" t="str">
        <f t="shared" si="0"/>
        <v>Xuất sắc</v>
      </c>
      <c r="H15" s="215"/>
      <c r="I15" s="5">
        <v>5</v>
      </c>
    </row>
    <row r="16" spans="1:15" s="5" customFormat="1" x14ac:dyDescent="0.25">
      <c r="A16" s="106">
        <v>6</v>
      </c>
      <c r="B16" s="108">
        <v>6</v>
      </c>
      <c r="C16" s="109" t="s">
        <v>603</v>
      </c>
      <c r="D16" s="109" t="s">
        <v>604</v>
      </c>
      <c r="E16" s="110" t="s">
        <v>26</v>
      </c>
      <c r="F16" s="111">
        <v>95</v>
      </c>
      <c r="G16" s="112" t="str">
        <f t="shared" si="0"/>
        <v>Xuất sắc</v>
      </c>
      <c r="H16" s="215"/>
      <c r="I16" s="5">
        <v>6</v>
      </c>
    </row>
    <row r="17" spans="1:9" s="5" customFormat="1" x14ac:dyDescent="0.25">
      <c r="A17" s="106">
        <v>7</v>
      </c>
      <c r="B17" s="108">
        <v>7</v>
      </c>
      <c r="C17" s="109" t="s">
        <v>605</v>
      </c>
      <c r="D17" s="109" t="s">
        <v>606</v>
      </c>
      <c r="E17" s="110" t="s">
        <v>12</v>
      </c>
      <c r="F17" s="111">
        <v>95</v>
      </c>
      <c r="G17" s="112" t="str">
        <f t="shared" si="0"/>
        <v>Xuất sắc</v>
      </c>
      <c r="H17" s="212"/>
      <c r="I17" s="5">
        <v>7</v>
      </c>
    </row>
    <row r="18" spans="1:9" s="5" customFormat="1" x14ac:dyDescent="0.25">
      <c r="A18" s="106">
        <v>8</v>
      </c>
      <c r="B18" s="108">
        <v>8</v>
      </c>
      <c r="C18" s="109" t="s">
        <v>607</v>
      </c>
      <c r="D18" s="109" t="s">
        <v>608</v>
      </c>
      <c r="E18" s="110" t="s">
        <v>366</v>
      </c>
      <c r="F18" s="111">
        <v>93</v>
      </c>
      <c r="G18" s="112" t="str">
        <f t="shared" si="0"/>
        <v>Xuất sắc</v>
      </c>
      <c r="H18" s="215"/>
      <c r="I18" s="5">
        <v>8</v>
      </c>
    </row>
    <row r="19" spans="1:9" s="5" customFormat="1" x14ac:dyDescent="0.25">
      <c r="A19" s="106">
        <v>9</v>
      </c>
      <c r="B19" s="108">
        <v>9</v>
      </c>
      <c r="C19" s="109" t="s">
        <v>609</v>
      </c>
      <c r="D19" s="109" t="s">
        <v>610</v>
      </c>
      <c r="E19" s="110" t="s">
        <v>59</v>
      </c>
      <c r="F19" s="111">
        <v>92</v>
      </c>
      <c r="G19" s="112" t="str">
        <f t="shared" si="0"/>
        <v>Xuất sắc</v>
      </c>
      <c r="H19" s="215"/>
      <c r="I19" s="5">
        <v>9</v>
      </c>
    </row>
    <row r="20" spans="1:9" s="5" customFormat="1" x14ac:dyDescent="0.25">
      <c r="A20" s="106">
        <v>10</v>
      </c>
      <c r="B20" s="108">
        <v>10</v>
      </c>
      <c r="C20" s="109" t="s">
        <v>611</v>
      </c>
      <c r="D20" s="109" t="s">
        <v>612</v>
      </c>
      <c r="E20" s="110" t="s">
        <v>129</v>
      </c>
      <c r="F20" s="111">
        <v>90</v>
      </c>
      <c r="G20" s="112" t="str">
        <f t="shared" si="0"/>
        <v>Xuất sắc</v>
      </c>
      <c r="H20" s="111"/>
      <c r="I20" s="5">
        <v>10</v>
      </c>
    </row>
    <row r="21" spans="1:9" s="5" customFormat="1" x14ac:dyDescent="0.25">
      <c r="A21" s="106">
        <v>11</v>
      </c>
      <c r="B21" s="108">
        <v>11</v>
      </c>
      <c r="C21" s="109" t="s">
        <v>613</v>
      </c>
      <c r="D21" s="109" t="s">
        <v>174</v>
      </c>
      <c r="E21" s="110" t="s">
        <v>14</v>
      </c>
      <c r="F21" s="111">
        <v>90</v>
      </c>
      <c r="G21" s="112" t="str">
        <f t="shared" si="0"/>
        <v>Xuất sắc</v>
      </c>
      <c r="H21" s="215"/>
      <c r="I21" s="5">
        <v>11</v>
      </c>
    </row>
    <row r="22" spans="1:9" s="5" customFormat="1" x14ac:dyDescent="0.25">
      <c r="A22" s="106">
        <v>12</v>
      </c>
      <c r="B22" s="108">
        <v>12</v>
      </c>
      <c r="C22" s="109" t="s">
        <v>614</v>
      </c>
      <c r="D22" s="109" t="s">
        <v>18</v>
      </c>
      <c r="E22" s="110" t="s">
        <v>40</v>
      </c>
      <c r="F22" s="111">
        <v>90</v>
      </c>
      <c r="G22" s="112" t="str">
        <f t="shared" si="0"/>
        <v>Xuất sắc</v>
      </c>
      <c r="H22" s="212"/>
      <c r="I22" s="5">
        <v>12</v>
      </c>
    </row>
    <row r="23" spans="1:9" s="5" customFormat="1" x14ac:dyDescent="0.25">
      <c r="A23" s="106">
        <v>13</v>
      </c>
      <c r="B23" s="108">
        <v>13</v>
      </c>
      <c r="C23" s="109" t="s">
        <v>615</v>
      </c>
      <c r="D23" s="109" t="s">
        <v>211</v>
      </c>
      <c r="E23" s="110" t="s">
        <v>60</v>
      </c>
      <c r="F23" s="111">
        <v>90</v>
      </c>
      <c r="G23" s="112" t="str">
        <f t="shared" si="0"/>
        <v>Xuất sắc</v>
      </c>
      <c r="H23" s="215"/>
      <c r="I23" s="5">
        <v>13</v>
      </c>
    </row>
    <row r="24" spans="1:9" s="5" customFormat="1" x14ac:dyDescent="0.25">
      <c r="A24" s="106">
        <v>14</v>
      </c>
      <c r="B24" s="108">
        <v>14</v>
      </c>
      <c r="C24" s="109" t="s">
        <v>616</v>
      </c>
      <c r="D24" s="109" t="s">
        <v>328</v>
      </c>
      <c r="E24" s="110" t="s">
        <v>51</v>
      </c>
      <c r="F24" s="111">
        <v>87</v>
      </c>
      <c r="G24" s="112" t="str">
        <f t="shared" si="0"/>
        <v>Tốt</v>
      </c>
      <c r="H24" s="212"/>
      <c r="I24" s="5">
        <v>1</v>
      </c>
    </row>
    <row r="25" spans="1:9" s="5" customFormat="1" x14ac:dyDescent="0.25">
      <c r="A25" s="106">
        <v>15</v>
      </c>
      <c r="B25" s="108">
        <v>15</v>
      </c>
      <c r="C25" s="109" t="s">
        <v>617</v>
      </c>
      <c r="D25" s="109" t="s">
        <v>618</v>
      </c>
      <c r="E25" s="110" t="s">
        <v>6</v>
      </c>
      <c r="F25" s="111">
        <v>86</v>
      </c>
      <c r="G25" s="112" t="str">
        <f t="shared" si="0"/>
        <v>Tốt</v>
      </c>
      <c r="H25" s="111"/>
      <c r="I25" s="5">
        <v>2</v>
      </c>
    </row>
    <row r="26" spans="1:9" s="5" customFormat="1" x14ac:dyDescent="0.25">
      <c r="A26" s="106">
        <v>16</v>
      </c>
      <c r="B26" s="108">
        <v>16</v>
      </c>
      <c r="C26" s="109" t="s">
        <v>619</v>
      </c>
      <c r="D26" s="109" t="s">
        <v>620</v>
      </c>
      <c r="E26" s="110" t="s">
        <v>34</v>
      </c>
      <c r="F26" s="111">
        <v>85</v>
      </c>
      <c r="G26" s="112" t="str">
        <f t="shared" si="0"/>
        <v>Tốt</v>
      </c>
      <c r="H26" s="111"/>
      <c r="I26" s="5">
        <v>3</v>
      </c>
    </row>
    <row r="27" spans="1:9" s="5" customFormat="1" x14ac:dyDescent="0.25">
      <c r="A27" s="106">
        <v>17</v>
      </c>
      <c r="B27" s="108">
        <v>17</v>
      </c>
      <c r="C27" s="109" t="s">
        <v>621</v>
      </c>
      <c r="D27" s="109" t="s">
        <v>153</v>
      </c>
      <c r="E27" s="110" t="s">
        <v>129</v>
      </c>
      <c r="F27" s="111">
        <v>85</v>
      </c>
      <c r="G27" s="112" t="str">
        <f t="shared" si="0"/>
        <v>Tốt</v>
      </c>
      <c r="H27" s="111"/>
      <c r="I27" s="5">
        <v>4</v>
      </c>
    </row>
    <row r="28" spans="1:9" s="5" customFormat="1" x14ac:dyDescent="0.25">
      <c r="A28" s="106">
        <v>18</v>
      </c>
      <c r="B28" s="108">
        <v>18</v>
      </c>
      <c r="C28" s="109" t="s">
        <v>622</v>
      </c>
      <c r="D28" s="109" t="s">
        <v>623</v>
      </c>
      <c r="E28" s="110" t="s">
        <v>6</v>
      </c>
      <c r="F28" s="111">
        <v>85</v>
      </c>
      <c r="G28" s="112" t="str">
        <f t="shared" si="0"/>
        <v>Tốt</v>
      </c>
      <c r="H28" s="212"/>
      <c r="I28" s="5">
        <v>5</v>
      </c>
    </row>
    <row r="29" spans="1:9" s="5" customFormat="1" x14ac:dyDescent="0.25">
      <c r="A29" s="106">
        <v>19</v>
      </c>
      <c r="B29" s="108">
        <v>19</v>
      </c>
      <c r="C29" s="109" t="s">
        <v>624</v>
      </c>
      <c r="D29" s="109" t="s">
        <v>246</v>
      </c>
      <c r="E29" s="110" t="s">
        <v>40</v>
      </c>
      <c r="F29" s="111">
        <v>85</v>
      </c>
      <c r="G29" s="112" t="str">
        <f t="shared" si="0"/>
        <v>Tốt</v>
      </c>
      <c r="H29" s="215"/>
      <c r="I29" s="5">
        <v>6</v>
      </c>
    </row>
    <row r="30" spans="1:9" s="5" customFormat="1" x14ac:dyDescent="0.25">
      <c r="A30" s="106">
        <v>20</v>
      </c>
      <c r="B30" s="108">
        <v>20</v>
      </c>
      <c r="C30" s="109" t="s">
        <v>625</v>
      </c>
      <c r="D30" s="109" t="s">
        <v>626</v>
      </c>
      <c r="E30" s="110" t="s">
        <v>41</v>
      </c>
      <c r="F30" s="111">
        <v>85</v>
      </c>
      <c r="G30" s="112" t="str">
        <f t="shared" si="0"/>
        <v>Tốt</v>
      </c>
      <c r="H30" s="212"/>
      <c r="I30" s="5">
        <v>7</v>
      </c>
    </row>
    <row r="31" spans="1:9" s="5" customFormat="1" x14ac:dyDescent="0.25">
      <c r="A31" s="106">
        <v>21</v>
      </c>
      <c r="B31" s="108">
        <v>21</v>
      </c>
      <c r="C31" s="109" t="s">
        <v>627</v>
      </c>
      <c r="D31" s="109" t="s">
        <v>628</v>
      </c>
      <c r="E31" s="110" t="s">
        <v>16</v>
      </c>
      <c r="F31" s="111">
        <v>85</v>
      </c>
      <c r="G31" s="112" t="str">
        <f t="shared" si="0"/>
        <v>Tốt</v>
      </c>
      <c r="H31" s="111"/>
      <c r="I31" s="5">
        <v>8</v>
      </c>
    </row>
    <row r="32" spans="1:9" s="5" customFormat="1" x14ac:dyDescent="0.25">
      <c r="A32" s="106">
        <v>22</v>
      </c>
      <c r="B32" s="108">
        <v>22</v>
      </c>
      <c r="C32" s="109" t="s">
        <v>629</v>
      </c>
      <c r="D32" s="109" t="s">
        <v>630</v>
      </c>
      <c r="E32" s="110" t="s">
        <v>8</v>
      </c>
      <c r="F32" s="111">
        <v>85</v>
      </c>
      <c r="G32" s="112" t="str">
        <f t="shared" si="0"/>
        <v>Tốt</v>
      </c>
      <c r="H32" s="215"/>
      <c r="I32" s="5">
        <v>9</v>
      </c>
    </row>
    <row r="33" spans="1:9" s="5" customFormat="1" x14ac:dyDescent="0.25">
      <c r="A33" s="106">
        <v>23</v>
      </c>
      <c r="B33" s="108">
        <v>23</v>
      </c>
      <c r="C33" s="109" t="s">
        <v>631</v>
      </c>
      <c r="D33" s="109" t="s">
        <v>632</v>
      </c>
      <c r="E33" s="110" t="s">
        <v>8</v>
      </c>
      <c r="F33" s="111">
        <v>85</v>
      </c>
      <c r="G33" s="112" t="str">
        <f t="shared" si="0"/>
        <v>Tốt</v>
      </c>
      <c r="H33" s="215"/>
      <c r="I33" s="5">
        <v>10</v>
      </c>
    </row>
    <row r="34" spans="1:9" s="5" customFormat="1" x14ac:dyDescent="0.25">
      <c r="A34" s="106">
        <v>24</v>
      </c>
      <c r="B34" s="108">
        <v>24</v>
      </c>
      <c r="C34" s="109" t="s">
        <v>633</v>
      </c>
      <c r="D34" s="109" t="s">
        <v>49</v>
      </c>
      <c r="E34" s="110" t="s">
        <v>80</v>
      </c>
      <c r="F34" s="111">
        <v>85</v>
      </c>
      <c r="G34" s="112" t="str">
        <f t="shared" si="0"/>
        <v>Tốt</v>
      </c>
      <c r="H34" s="215"/>
      <c r="I34" s="5">
        <v>11</v>
      </c>
    </row>
    <row r="35" spans="1:9" s="5" customFormat="1" x14ac:dyDescent="0.25">
      <c r="A35" s="106">
        <v>25</v>
      </c>
      <c r="B35" s="108">
        <v>25</v>
      </c>
      <c r="C35" s="109" t="s">
        <v>634</v>
      </c>
      <c r="D35" s="109" t="s">
        <v>635</v>
      </c>
      <c r="E35" s="110" t="s">
        <v>116</v>
      </c>
      <c r="F35" s="111">
        <v>85</v>
      </c>
      <c r="G35" s="112" t="str">
        <f t="shared" si="0"/>
        <v>Tốt</v>
      </c>
      <c r="H35" s="215"/>
      <c r="I35" s="5">
        <v>12</v>
      </c>
    </row>
    <row r="36" spans="1:9" s="5" customFormat="1" x14ac:dyDescent="0.25">
      <c r="A36" s="106">
        <v>26</v>
      </c>
      <c r="B36" s="108">
        <v>26</v>
      </c>
      <c r="C36" s="109" t="s">
        <v>636</v>
      </c>
      <c r="D36" s="109" t="s">
        <v>637</v>
      </c>
      <c r="E36" s="110" t="s">
        <v>161</v>
      </c>
      <c r="F36" s="111">
        <v>85</v>
      </c>
      <c r="G36" s="112" t="str">
        <f t="shared" si="0"/>
        <v>Tốt</v>
      </c>
      <c r="H36" s="106"/>
      <c r="I36" s="5">
        <v>13</v>
      </c>
    </row>
    <row r="37" spans="1:9" s="5" customFormat="1" x14ac:dyDescent="0.25">
      <c r="A37" s="106">
        <v>27</v>
      </c>
      <c r="B37" s="108">
        <v>27</v>
      </c>
      <c r="C37" s="109" t="s">
        <v>638</v>
      </c>
      <c r="D37" s="109" t="s">
        <v>191</v>
      </c>
      <c r="E37" s="110" t="s">
        <v>38</v>
      </c>
      <c r="F37" s="111">
        <v>84</v>
      </c>
      <c r="G37" s="112" t="str">
        <f t="shared" si="0"/>
        <v>Tốt</v>
      </c>
      <c r="H37" s="212"/>
      <c r="I37" s="5">
        <v>14</v>
      </c>
    </row>
    <row r="38" spans="1:9" s="5" customFormat="1" x14ac:dyDescent="0.25">
      <c r="A38" s="106">
        <v>28</v>
      </c>
      <c r="B38" s="108">
        <v>28</v>
      </c>
      <c r="C38" s="109" t="s">
        <v>639</v>
      </c>
      <c r="D38" s="109" t="s">
        <v>382</v>
      </c>
      <c r="E38" s="110" t="s">
        <v>45</v>
      </c>
      <c r="F38" s="111">
        <v>83</v>
      </c>
      <c r="G38" s="112" t="str">
        <f t="shared" si="0"/>
        <v>Tốt</v>
      </c>
      <c r="H38" s="111"/>
      <c r="I38" s="5">
        <v>15</v>
      </c>
    </row>
    <row r="39" spans="1:9" s="5" customFormat="1" x14ac:dyDescent="0.25">
      <c r="A39" s="106">
        <v>29</v>
      </c>
      <c r="B39" s="108">
        <v>29</v>
      </c>
      <c r="C39" s="109" t="s">
        <v>640</v>
      </c>
      <c r="D39" s="109" t="s">
        <v>48</v>
      </c>
      <c r="E39" s="110" t="s">
        <v>45</v>
      </c>
      <c r="F39" s="111">
        <v>83</v>
      </c>
      <c r="G39" s="112" t="str">
        <f t="shared" si="0"/>
        <v>Tốt</v>
      </c>
      <c r="H39" s="212"/>
      <c r="I39" s="5">
        <v>16</v>
      </c>
    </row>
    <row r="40" spans="1:9" s="5" customFormat="1" x14ac:dyDescent="0.25">
      <c r="A40" s="106">
        <v>30</v>
      </c>
      <c r="B40" s="108">
        <v>30</v>
      </c>
      <c r="C40" s="109" t="s">
        <v>641</v>
      </c>
      <c r="D40" s="109" t="s">
        <v>213</v>
      </c>
      <c r="E40" s="110" t="s">
        <v>15</v>
      </c>
      <c r="F40" s="111">
        <v>83</v>
      </c>
      <c r="G40" s="112" t="str">
        <f t="shared" si="0"/>
        <v>Tốt</v>
      </c>
      <c r="H40" s="212"/>
      <c r="I40" s="5">
        <v>17</v>
      </c>
    </row>
    <row r="41" spans="1:9" s="5" customFormat="1" x14ac:dyDescent="0.25">
      <c r="A41" s="106">
        <v>31</v>
      </c>
      <c r="B41" s="108">
        <v>31</v>
      </c>
      <c r="C41" s="109" t="s">
        <v>642</v>
      </c>
      <c r="D41" s="109" t="s">
        <v>78</v>
      </c>
      <c r="E41" s="110" t="s">
        <v>100</v>
      </c>
      <c r="F41" s="111">
        <v>83</v>
      </c>
      <c r="G41" s="112" t="str">
        <f t="shared" si="0"/>
        <v>Tốt</v>
      </c>
      <c r="H41" s="212"/>
      <c r="I41" s="5">
        <v>18</v>
      </c>
    </row>
    <row r="42" spans="1:9" s="5" customFormat="1" x14ac:dyDescent="0.25">
      <c r="A42" s="106">
        <v>32</v>
      </c>
      <c r="B42" s="108">
        <v>32</v>
      </c>
      <c r="C42" s="109" t="s">
        <v>643</v>
      </c>
      <c r="D42" s="109" t="s">
        <v>644</v>
      </c>
      <c r="E42" s="110" t="s">
        <v>8</v>
      </c>
      <c r="F42" s="111">
        <v>83</v>
      </c>
      <c r="G42" s="112" t="str">
        <f t="shared" si="0"/>
        <v>Tốt</v>
      </c>
      <c r="H42" s="212"/>
      <c r="I42" s="5">
        <v>19</v>
      </c>
    </row>
    <row r="43" spans="1:9" s="5" customFormat="1" x14ac:dyDescent="0.25">
      <c r="A43" s="106">
        <v>33</v>
      </c>
      <c r="B43" s="108">
        <v>33</v>
      </c>
      <c r="C43" s="109" t="s">
        <v>645</v>
      </c>
      <c r="D43" s="109" t="s">
        <v>646</v>
      </c>
      <c r="E43" s="110" t="s">
        <v>8</v>
      </c>
      <c r="F43" s="111">
        <v>83</v>
      </c>
      <c r="G43" s="112" t="str">
        <f t="shared" si="0"/>
        <v>Tốt</v>
      </c>
      <c r="H43" s="303"/>
      <c r="I43" s="5">
        <v>20</v>
      </c>
    </row>
    <row r="44" spans="1:9" s="5" customFormat="1" x14ac:dyDescent="0.25">
      <c r="A44" s="106">
        <v>34</v>
      </c>
      <c r="B44" s="108">
        <v>34</v>
      </c>
      <c r="C44" s="109" t="s">
        <v>647</v>
      </c>
      <c r="D44" s="109" t="s">
        <v>648</v>
      </c>
      <c r="E44" s="110" t="s">
        <v>8</v>
      </c>
      <c r="F44" s="111">
        <v>83</v>
      </c>
      <c r="G44" s="112" t="str">
        <f t="shared" si="0"/>
        <v>Tốt</v>
      </c>
      <c r="H44" s="215"/>
      <c r="I44" s="5">
        <v>21</v>
      </c>
    </row>
    <row r="45" spans="1:9" s="5" customFormat="1" x14ac:dyDescent="0.25">
      <c r="A45" s="106">
        <v>35</v>
      </c>
      <c r="B45" s="108">
        <v>35</v>
      </c>
      <c r="C45" s="109" t="s">
        <v>649</v>
      </c>
      <c r="D45" s="109" t="s">
        <v>650</v>
      </c>
      <c r="E45" s="110" t="s">
        <v>8</v>
      </c>
      <c r="F45" s="111">
        <v>83</v>
      </c>
      <c r="G45" s="112" t="str">
        <f t="shared" si="0"/>
        <v>Tốt</v>
      </c>
      <c r="H45" s="111"/>
      <c r="I45" s="5">
        <v>22</v>
      </c>
    </row>
    <row r="46" spans="1:9" s="5" customFormat="1" x14ac:dyDescent="0.25">
      <c r="A46" s="106">
        <v>36</v>
      </c>
      <c r="B46" s="108">
        <v>36</v>
      </c>
      <c r="C46" s="109" t="s">
        <v>651</v>
      </c>
      <c r="D46" s="109" t="s">
        <v>252</v>
      </c>
      <c r="E46" s="110" t="s">
        <v>25</v>
      </c>
      <c r="F46" s="111">
        <v>83</v>
      </c>
      <c r="G46" s="112" t="str">
        <f t="shared" si="0"/>
        <v>Tốt</v>
      </c>
      <c r="H46" s="215"/>
      <c r="I46" s="5">
        <v>23</v>
      </c>
    </row>
    <row r="47" spans="1:9" s="5" customFormat="1" x14ac:dyDescent="0.25">
      <c r="A47" s="106">
        <v>37</v>
      </c>
      <c r="B47" s="108">
        <v>37</v>
      </c>
      <c r="C47" s="109" t="s">
        <v>652</v>
      </c>
      <c r="D47" s="109" t="s">
        <v>653</v>
      </c>
      <c r="E47" s="110" t="s">
        <v>22</v>
      </c>
      <c r="F47" s="111">
        <v>83</v>
      </c>
      <c r="G47" s="112" t="str">
        <f t="shared" si="0"/>
        <v>Tốt</v>
      </c>
      <c r="H47" s="215"/>
      <c r="I47" s="5">
        <v>24</v>
      </c>
    </row>
    <row r="48" spans="1:9" s="5" customFormat="1" x14ac:dyDescent="0.25">
      <c r="A48" s="106">
        <v>38</v>
      </c>
      <c r="B48" s="108">
        <v>38</v>
      </c>
      <c r="C48" s="109" t="s">
        <v>654</v>
      </c>
      <c r="D48" s="109" t="s">
        <v>35</v>
      </c>
      <c r="E48" s="110" t="s">
        <v>147</v>
      </c>
      <c r="F48" s="111">
        <v>83</v>
      </c>
      <c r="G48" s="112" t="str">
        <f t="shared" si="0"/>
        <v>Tốt</v>
      </c>
      <c r="H48" s="215"/>
      <c r="I48" s="5">
        <v>25</v>
      </c>
    </row>
    <row r="49" spans="1:9" s="5" customFormat="1" x14ac:dyDescent="0.25">
      <c r="A49" s="106">
        <v>39</v>
      </c>
      <c r="B49" s="108">
        <v>39</v>
      </c>
      <c r="C49" s="109" t="s">
        <v>655</v>
      </c>
      <c r="D49" s="109" t="s">
        <v>157</v>
      </c>
      <c r="E49" s="110" t="s">
        <v>160</v>
      </c>
      <c r="F49" s="111">
        <v>83</v>
      </c>
      <c r="G49" s="112" t="str">
        <f t="shared" si="0"/>
        <v>Tốt</v>
      </c>
      <c r="H49" s="215"/>
      <c r="I49" s="5">
        <v>26</v>
      </c>
    </row>
    <row r="50" spans="1:9" s="5" customFormat="1" x14ac:dyDescent="0.25">
      <c r="A50" s="106">
        <v>40</v>
      </c>
      <c r="B50" s="108">
        <v>40</v>
      </c>
      <c r="C50" s="109" t="s">
        <v>656</v>
      </c>
      <c r="D50" s="109" t="s">
        <v>241</v>
      </c>
      <c r="E50" s="110" t="s">
        <v>23</v>
      </c>
      <c r="F50" s="111">
        <v>83</v>
      </c>
      <c r="G50" s="112" t="str">
        <f t="shared" si="0"/>
        <v>Tốt</v>
      </c>
      <c r="H50" s="215"/>
      <c r="I50" s="5">
        <v>27</v>
      </c>
    </row>
    <row r="51" spans="1:9" s="5" customFormat="1" x14ac:dyDescent="0.25">
      <c r="A51" s="106">
        <v>41</v>
      </c>
      <c r="B51" s="108">
        <v>41</v>
      </c>
      <c r="C51" s="109" t="s">
        <v>657</v>
      </c>
      <c r="D51" s="109" t="s">
        <v>48</v>
      </c>
      <c r="E51" s="110" t="s">
        <v>12</v>
      </c>
      <c r="F51" s="111">
        <v>83</v>
      </c>
      <c r="G51" s="112" t="str">
        <f t="shared" si="0"/>
        <v>Tốt</v>
      </c>
      <c r="H51" s="215"/>
      <c r="I51" s="5">
        <v>28</v>
      </c>
    </row>
    <row r="52" spans="1:9" s="5" customFormat="1" x14ac:dyDescent="0.25">
      <c r="A52" s="106">
        <v>42</v>
      </c>
      <c r="B52" s="108">
        <v>42</v>
      </c>
      <c r="C52" s="109" t="s">
        <v>658</v>
      </c>
      <c r="D52" s="109" t="s">
        <v>65</v>
      </c>
      <c r="E52" s="110" t="s">
        <v>12</v>
      </c>
      <c r="F52" s="111">
        <v>83</v>
      </c>
      <c r="G52" s="112" t="str">
        <f t="shared" si="0"/>
        <v>Tốt</v>
      </c>
      <c r="H52" s="212"/>
      <c r="I52" s="5">
        <v>29</v>
      </c>
    </row>
    <row r="53" spans="1:9" s="5" customFormat="1" x14ac:dyDescent="0.25">
      <c r="A53" s="106">
        <v>43</v>
      </c>
      <c r="B53" s="108">
        <v>43</v>
      </c>
      <c r="C53" s="109" t="s">
        <v>659</v>
      </c>
      <c r="D53" s="109" t="s">
        <v>86</v>
      </c>
      <c r="E53" s="110" t="s">
        <v>139</v>
      </c>
      <c r="F53" s="111">
        <v>83</v>
      </c>
      <c r="G53" s="112" t="str">
        <f t="shared" si="0"/>
        <v>Tốt</v>
      </c>
      <c r="H53" s="212"/>
      <c r="I53" s="5">
        <v>30</v>
      </c>
    </row>
    <row r="54" spans="1:9" s="5" customFormat="1" x14ac:dyDescent="0.25">
      <c r="A54" s="106">
        <v>44</v>
      </c>
      <c r="B54" s="108">
        <v>44</v>
      </c>
      <c r="C54" s="109" t="s">
        <v>660</v>
      </c>
      <c r="D54" s="109" t="s">
        <v>48</v>
      </c>
      <c r="E54" s="110" t="s">
        <v>161</v>
      </c>
      <c r="F54" s="111">
        <v>83</v>
      </c>
      <c r="G54" s="112" t="str">
        <f t="shared" si="0"/>
        <v>Tốt</v>
      </c>
      <c r="H54" s="160"/>
      <c r="I54" s="5">
        <v>31</v>
      </c>
    </row>
    <row r="55" spans="1:9" s="5" customFormat="1" x14ac:dyDescent="0.25">
      <c r="A55" s="106">
        <v>45</v>
      </c>
      <c r="B55" s="108">
        <v>45</v>
      </c>
      <c r="C55" s="109" t="s">
        <v>661</v>
      </c>
      <c r="D55" s="109" t="s">
        <v>662</v>
      </c>
      <c r="E55" s="110" t="s">
        <v>34</v>
      </c>
      <c r="F55" s="111">
        <v>82</v>
      </c>
      <c r="G55" s="112" t="str">
        <f t="shared" si="0"/>
        <v>Tốt</v>
      </c>
      <c r="H55" s="111"/>
      <c r="I55" s="5">
        <v>32</v>
      </c>
    </row>
    <row r="56" spans="1:9" s="5" customFormat="1" x14ac:dyDescent="0.25">
      <c r="A56" s="106">
        <v>46</v>
      </c>
      <c r="B56" s="108">
        <v>46</v>
      </c>
      <c r="C56" s="109" t="s">
        <v>663</v>
      </c>
      <c r="D56" s="109" t="s">
        <v>44</v>
      </c>
      <c r="E56" s="110" t="s">
        <v>129</v>
      </c>
      <c r="F56" s="111">
        <v>82</v>
      </c>
      <c r="G56" s="112" t="str">
        <f t="shared" si="0"/>
        <v>Tốt</v>
      </c>
      <c r="H56" s="111"/>
      <c r="I56" s="5">
        <v>33</v>
      </c>
    </row>
    <row r="57" spans="1:9" s="5" customFormat="1" x14ac:dyDescent="0.25">
      <c r="A57" s="106">
        <v>47</v>
      </c>
      <c r="B57" s="108">
        <v>47</v>
      </c>
      <c r="C57" s="109" t="s">
        <v>664</v>
      </c>
      <c r="D57" s="109" t="s">
        <v>410</v>
      </c>
      <c r="E57" s="110" t="s">
        <v>129</v>
      </c>
      <c r="F57" s="111">
        <v>82</v>
      </c>
      <c r="G57" s="112" t="str">
        <f t="shared" si="0"/>
        <v>Tốt</v>
      </c>
      <c r="H57" s="111"/>
      <c r="I57" s="5">
        <v>34</v>
      </c>
    </row>
    <row r="58" spans="1:9" s="5" customFormat="1" x14ac:dyDescent="0.25">
      <c r="A58" s="106">
        <v>48</v>
      </c>
      <c r="B58" s="108">
        <v>48</v>
      </c>
      <c r="C58" s="109" t="s">
        <v>665</v>
      </c>
      <c r="D58" s="109" t="s">
        <v>155</v>
      </c>
      <c r="E58" s="110" t="s">
        <v>14</v>
      </c>
      <c r="F58" s="111">
        <v>82</v>
      </c>
      <c r="G58" s="112" t="str">
        <f t="shared" si="0"/>
        <v>Tốt</v>
      </c>
      <c r="H58" s="212"/>
      <c r="I58" s="5">
        <v>35</v>
      </c>
    </row>
    <row r="59" spans="1:9" s="5" customFormat="1" x14ac:dyDescent="0.25">
      <c r="A59" s="106">
        <v>49</v>
      </c>
      <c r="B59" s="108">
        <v>49</v>
      </c>
      <c r="C59" s="109" t="s">
        <v>666</v>
      </c>
      <c r="D59" s="109" t="s">
        <v>94</v>
      </c>
      <c r="E59" s="110" t="s">
        <v>178</v>
      </c>
      <c r="F59" s="111">
        <v>82</v>
      </c>
      <c r="G59" s="112" t="str">
        <f t="shared" si="0"/>
        <v>Tốt</v>
      </c>
      <c r="H59" s="212"/>
      <c r="I59" s="5">
        <v>36</v>
      </c>
    </row>
    <row r="60" spans="1:9" s="5" customFormat="1" x14ac:dyDescent="0.25">
      <c r="A60" s="106">
        <v>50</v>
      </c>
      <c r="B60" s="108">
        <v>50</v>
      </c>
      <c r="C60" s="109" t="s">
        <v>667</v>
      </c>
      <c r="D60" s="109" t="s">
        <v>668</v>
      </c>
      <c r="E60" s="110" t="s">
        <v>168</v>
      </c>
      <c r="F60" s="111">
        <v>80</v>
      </c>
      <c r="G60" s="112" t="str">
        <f t="shared" si="0"/>
        <v>Tốt</v>
      </c>
      <c r="H60" s="111"/>
      <c r="I60" s="5">
        <v>37</v>
      </c>
    </row>
    <row r="61" spans="1:9" s="5" customFormat="1" x14ac:dyDescent="0.25">
      <c r="A61" s="106">
        <v>51</v>
      </c>
      <c r="B61" s="108">
        <v>51</v>
      </c>
      <c r="C61" s="109" t="s">
        <v>669</v>
      </c>
      <c r="D61" s="109" t="s">
        <v>670</v>
      </c>
      <c r="E61" s="110" t="s">
        <v>6</v>
      </c>
      <c r="F61" s="111">
        <v>80</v>
      </c>
      <c r="G61" s="112" t="str">
        <f t="shared" si="0"/>
        <v>Tốt</v>
      </c>
      <c r="H61" s="111"/>
      <c r="I61" s="5">
        <v>38</v>
      </c>
    </row>
    <row r="62" spans="1:9" s="5" customFormat="1" x14ac:dyDescent="0.25">
      <c r="A62" s="106">
        <v>52</v>
      </c>
      <c r="B62" s="108">
        <v>52</v>
      </c>
      <c r="C62" s="109" t="s">
        <v>671</v>
      </c>
      <c r="D62" s="109" t="s">
        <v>672</v>
      </c>
      <c r="E62" s="110" t="s">
        <v>39</v>
      </c>
      <c r="F62" s="111">
        <v>80</v>
      </c>
      <c r="G62" s="112" t="str">
        <f t="shared" si="0"/>
        <v>Tốt</v>
      </c>
      <c r="H62" s="212"/>
      <c r="I62" s="5">
        <v>39</v>
      </c>
    </row>
    <row r="63" spans="1:9" s="5" customFormat="1" x14ac:dyDescent="0.25">
      <c r="A63" s="106">
        <v>53</v>
      </c>
      <c r="B63" s="108">
        <v>53</v>
      </c>
      <c r="C63" s="109" t="s">
        <v>673</v>
      </c>
      <c r="D63" s="109" t="s">
        <v>75</v>
      </c>
      <c r="E63" s="110" t="s">
        <v>54</v>
      </c>
      <c r="F63" s="111">
        <v>80</v>
      </c>
      <c r="G63" s="112" t="str">
        <f t="shared" si="0"/>
        <v>Tốt</v>
      </c>
      <c r="H63" s="212"/>
      <c r="I63" s="5">
        <v>40</v>
      </c>
    </row>
    <row r="64" spans="1:9" s="5" customFormat="1" x14ac:dyDescent="0.25">
      <c r="A64" s="106">
        <v>54</v>
      </c>
      <c r="B64" s="108">
        <v>54</v>
      </c>
      <c r="C64" s="109" t="s">
        <v>674</v>
      </c>
      <c r="D64" s="109" t="s">
        <v>393</v>
      </c>
      <c r="E64" s="110" t="s">
        <v>16</v>
      </c>
      <c r="F64" s="111">
        <v>80</v>
      </c>
      <c r="G64" s="112" t="str">
        <f t="shared" si="0"/>
        <v>Tốt</v>
      </c>
      <c r="H64" s="212"/>
      <c r="I64" s="5">
        <v>41</v>
      </c>
    </row>
    <row r="65" spans="1:9" s="5" customFormat="1" x14ac:dyDescent="0.25">
      <c r="A65" s="106">
        <v>55</v>
      </c>
      <c r="B65" s="108">
        <v>55</v>
      </c>
      <c r="C65" s="109" t="s">
        <v>675</v>
      </c>
      <c r="D65" s="109" t="s">
        <v>393</v>
      </c>
      <c r="E65" s="110" t="s">
        <v>676</v>
      </c>
      <c r="F65" s="111">
        <v>80</v>
      </c>
      <c r="G65" s="112" t="str">
        <f t="shared" si="0"/>
        <v>Tốt</v>
      </c>
      <c r="H65" s="215"/>
      <c r="I65" s="5">
        <v>42</v>
      </c>
    </row>
    <row r="66" spans="1:9" s="5" customFormat="1" x14ac:dyDescent="0.25">
      <c r="A66" s="106">
        <v>56</v>
      </c>
      <c r="B66" s="108">
        <v>56</v>
      </c>
      <c r="C66" s="109" t="s">
        <v>677</v>
      </c>
      <c r="D66" s="109" t="s">
        <v>678</v>
      </c>
      <c r="E66" s="110" t="s">
        <v>8</v>
      </c>
      <c r="F66" s="111">
        <v>80</v>
      </c>
      <c r="G66" s="112" t="str">
        <f t="shared" si="0"/>
        <v>Tốt</v>
      </c>
      <c r="H66" s="215"/>
      <c r="I66" s="5">
        <v>43</v>
      </c>
    </row>
    <row r="67" spans="1:9" s="5" customFormat="1" x14ac:dyDescent="0.25">
      <c r="A67" s="106">
        <v>57</v>
      </c>
      <c r="B67" s="108">
        <v>57</v>
      </c>
      <c r="C67" s="109" t="s">
        <v>679</v>
      </c>
      <c r="D67" s="109" t="s">
        <v>680</v>
      </c>
      <c r="E67" s="110" t="s">
        <v>226</v>
      </c>
      <c r="F67" s="111">
        <v>80</v>
      </c>
      <c r="G67" s="112" t="str">
        <f t="shared" si="0"/>
        <v>Tốt</v>
      </c>
      <c r="H67" s="215"/>
      <c r="I67" s="5">
        <v>44</v>
      </c>
    </row>
    <row r="68" spans="1:9" s="5" customFormat="1" x14ac:dyDescent="0.25">
      <c r="A68" s="106">
        <v>58</v>
      </c>
      <c r="B68" s="108">
        <v>58</v>
      </c>
      <c r="C68" s="109" t="s">
        <v>681</v>
      </c>
      <c r="D68" s="109" t="s">
        <v>200</v>
      </c>
      <c r="E68" s="110" t="s">
        <v>148</v>
      </c>
      <c r="F68" s="111">
        <v>79</v>
      </c>
      <c r="G68" s="112" t="str">
        <f t="shared" si="0"/>
        <v>Khá</v>
      </c>
      <c r="H68" s="215"/>
      <c r="I68" s="5">
        <v>1</v>
      </c>
    </row>
    <row r="69" spans="1:9" s="5" customFormat="1" x14ac:dyDescent="0.25">
      <c r="A69" s="106">
        <v>59</v>
      </c>
      <c r="B69" s="108">
        <v>59</v>
      </c>
      <c r="C69" s="109" t="s">
        <v>682</v>
      </c>
      <c r="D69" s="109" t="s">
        <v>162</v>
      </c>
      <c r="E69" s="110" t="s">
        <v>245</v>
      </c>
      <c r="F69" s="111">
        <v>79</v>
      </c>
      <c r="G69" s="112" t="str">
        <f t="shared" si="0"/>
        <v>Khá</v>
      </c>
      <c r="H69" s="215"/>
      <c r="I69" s="5">
        <v>2</v>
      </c>
    </row>
    <row r="70" spans="1:9" s="5" customFormat="1" x14ac:dyDescent="0.25">
      <c r="A70" s="106">
        <v>60</v>
      </c>
      <c r="B70" s="108">
        <v>60</v>
      </c>
      <c r="C70" s="109" t="s">
        <v>683</v>
      </c>
      <c r="D70" s="109" t="s">
        <v>114</v>
      </c>
      <c r="E70" s="110" t="s">
        <v>684</v>
      </c>
      <c r="F70" s="111">
        <v>75</v>
      </c>
      <c r="G70" s="112" t="str">
        <f t="shared" si="0"/>
        <v>Khá</v>
      </c>
      <c r="H70" s="215"/>
      <c r="I70" s="5">
        <v>3</v>
      </c>
    </row>
    <row r="71" spans="1:9" s="5" customFormat="1" x14ac:dyDescent="0.25">
      <c r="A71" s="106">
        <v>61</v>
      </c>
      <c r="B71" s="108">
        <v>61</v>
      </c>
      <c r="C71" s="109" t="s">
        <v>685</v>
      </c>
      <c r="D71" s="109" t="s">
        <v>270</v>
      </c>
      <c r="E71" s="110" t="s">
        <v>8</v>
      </c>
      <c r="F71" s="111">
        <v>75</v>
      </c>
      <c r="G71" s="112" t="str">
        <f t="shared" si="0"/>
        <v>Khá</v>
      </c>
      <c r="H71" s="215"/>
      <c r="I71" s="5">
        <v>4</v>
      </c>
    </row>
    <row r="72" spans="1:9" s="5" customFormat="1" x14ac:dyDescent="0.25">
      <c r="A72" s="106">
        <v>62</v>
      </c>
      <c r="B72" s="108">
        <v>62</v>
      </c>
      <c r="C72" s="109" t="s">
        <v>686</v>
      </c>
      <c r="D72" s="109" t="s">
        <v>687</v>
      </c>
      <c r="E72" s="110" t="s">
        <v>688</v>
      </c>
      <c r="F72" s="111">
        <v>75</v>
      </c>
      <c r="G72" s="112" t="str">
        <f t="shared" si="0"/>
        <v>Khá</v>
      </c>
      <c r="H72" s="237"/>
      <c r="I72" s="5">
        <v>5</v>
      </c>
    </row>
    <row r="73" spans="1:9" s="5" customFormat="1" x14ac:dyDescent="0.25">
      <c r="A73" s="106">
        <v>63</v>
      </c>
      <c r="B73" s="108">
        <v>63</v>
      </c>
      <c r="C73" s="119" t="s">
        <v>689</v>
      </c>
      <c r="D73" s="119" t="s">
        <v>376</v>
      </c>
      <c r="E73" s="120" t="s">
        <v>34</v>
      </c>
      <c r="F73" s="121">
        <v>0</v>
      </c>
      <c r="G73" s="122" t="str">
        <f t="shared" si="0"/>
        <v>Kém</v>
      </c>
      <c r="H73" s="121" t="s">
        <v>2341</v>
      </c>
      <c r="I73" s="123">
        <v>1</v>
      </c>
    </row>
    <row r="74" spans="1:9" s="5" customFormat="1" x14ac:dyDescent="0.25">
      <c r="A74" s="124"/>
      <c r="B74" s="107"/>
      <c r="C74" s="125" t="s">
        <v>690</v>
      </c>
      <c r="D74" s="125"/>
      <c r="E74" s="125"/>
      <c r="F74" s="103"/>
      <c r="G74" s="104"/>
      <c r="H74" s="104"/>
      <c r="I74" s="39"/>
    </row>
    <row r="75" spans="1:9" s="5" customFormat="1" x14ac:dyDescent="0.25">
      <c r="A75" s="106">
        <v>64</v>
      </c>
      <c r="B75" s="126">
        <v>1</v>
      </c>
      <c r="C75" s="127" t="s">
        <v>691</v>
      </c>
      <c r="D75" s="127" t="s">
        <v>692</v>
      </c>
      <c r="E75" s="128" t="s">
        <v>38</v>
      </c>
      <c r="F75" s="129">
        <v>99</v>
      </c>
      <c r="G75" s="112" t="str">
        <f t="shared" ref="G75:G138" si="1">IF(F75&gt;=90,"Xuất sắc",IF(F75&gt;=80,"Tốt",IF(F75&gt;=65,"Khá",IF(F75&gt;=50,"Trung bình",IF(F75&gt;=35,"Yếu","Kém")))))</f>
        <v>Xuất sắc</v>
      </c>
      <c r="H75" s="304"/>
      <c r="I75" s="39">
        <v>1</v>
      </c>
    </row>
    <row r="76" spans="1:9" s="5" customFormat="1" x14ac:dyDescent="0.25">
      <c r="A76" s="106">
        <v>65</v>
      </c>
      <c r="B76" s="126">
        <v>2</v>
      </c>
      <c r="C76" s="127" t="s">
        <v>693</v>
      </c>
      <c r="D76" s="127" t="s">
        <v>42</v>
      </c>
      <c r="E76" s="128" t="s">
        <v>27</v>
      </c>
      <c r="F76" s="129">
        <v>97</v>
      </c>
      <c r="G76" s="112" t="str">
        <f t="shared" si="1"/>
        <v>Xuất sắc</v>
      </c>
      <c r="H76" s="212"/>
      <c r="I76" s="39">
        <v>2</v>
      </c>
    </row>
    <row r="77" spans="1:9" s="5" customFormat="1" x14ac:dyDescent="0.25">
      <c r="A77" s="106">
        <v>66</v>
      </c>
      <c r="B77" s="126">
        <v>3</v>
      </c>
      <c r="C77" s="127" t="s">
        <v>694</v>
      </c>
      <c r="D77" s="127" t="s">
        <v>695</v>
      </c>
      <c r="E77" s="128" t="s">
        <v>61</v>
      </c>
      <c r="F77" s="129">
        <v>97</v>
      </c>
      <c r="G77" s="112" t="str">
        <f t="shared" si="1"/>
        <v>Xuất sắc</v>
      </c>
      <c r="H77" s="215"/>
      <c r="I77" s="39">
        <v>3</v>
      </c>
    </row>
    <row r="78" spans="1:9" s="5" customFormat="1" x14ac:dyDescent="0.25">
      <c r="A78" s="106">
        <v>67</v>
      </c>
      <c r="B78" s="126">
        <v>4</v>
      </c>
      <c r="C78" s="127" t="s">
        <v>696</v>
      </c>
      <c r="D78" s="127" t="s">
        <v>74</v>
      </c>
      <c r="E78" s="128" t="s">
        <v>66</v>
      </c>
      <c r="F78" s="129">
        <v>97</v>
      </c>
      <c r="G78" s="112" t="str">
        <f t="shared" si="1"/>
        <v>Xuất sắc</v>
      </c>
      <c r="H78" s="106"/>
      <c r="I78" s="39">
        <v>4</v>
      </c>
    </row>
    <row r="79" spans="1:9" s="5" customFormat="1" x14ac:dyDescent="0.25">
      <c r="A79" s="106">
        <v>68</v>
      </c>
      <c r="B79" s="126">
        <v>5</v>
      </c>
      <c r="C79" s="127" t="s">
        <v>697</v>
      </c>
      <c r="D79" s="127" t="s">
        <v>698</v>
      </c>
      <c r="E79" s="128" t="s">
        <v>10</v>
      </c>
      <c r="F79" s="129">
        <v>96</v>
      </c>
      <c r="G79" s="112" t="str">
        <f t="shared" si="1"/>
        <v>Xuất sắc</v>
      </c>
      <c r="H79" s="215"/>
      <c r="I79" s="39">
        <v>5</v>
      </c>
    </row>
    <row r="80" spans="1:9" s="5" customFormat="1" x14ac:dyDescent="0.25">
      <c r="A80" s="106">
        <v>69</v>
      </c>
      <c r="B80" s="126">
        <v>6</v>
      </c>
      <c r="C80" s="127" t="s">
        <v>699</v>
      </c>
      <c r="D80" s="127" t="s">
        <v>138</v>
      </c>
      <c r="E80" s="128" t="s">
        <v>61</v>
      </c>
      <c r="F80" s="129">
        <v>96</v>
      </c>
      <c r="G80" s="112" t="str">
        <f t="shared" si="1"/>
        <v>Xuất sắc</v>
      </c>
      <c r="H80" s="215"/>
      <c r="I80" s="39">
        <v>6</v>
      </c>
    </row>
    <row r="81" spans="1:9" s="5" customFormat="1" x14ac:dyDescent="0.25">
      <c r="A81" s="106">
        <v>70</v>
      </c>
      <c r="B81" s="126">
        <v>7</v>
      </c>
      <c r="C81" s="127" t="s">
        <v>700</v>
      </c>
      <c r="D81" s="127" t="s">
        <v>701</v>
      </c>
      <c r="E81" s="128" t="s">
        <v>30</v>
      </c>
      <c r="F81" s="129">
        <v>96</v>
      </c>
      <c r="G81" s="112" t="str">
        <f t="shared" si="1"/>
        <v>Xuất sắc</v>
      </c>
      <c r="H81" s="156"/>
      <c r="I81" s="39">
        <v>7</v>
      </c>
    </row>
    <row r="82" spans="1:9" s="5" customFormat="1" x14ac:dyDescent="0.25">
      <c r="A82" s="106">
        <v>71</v>
      </c>
      <c r="B82" s="126">
        <v>8</v>
      </c>
      <c r="C82" s="127" t="s">
        <v>702</v>
      </c>
      <c r="D82" s="127" t="s">
        <v>703</v>
      </c>
      <c r="E82" s="128" t="s">
        <v>6</v>
      </c>
      <c r="F82" s="129">
        <v>95</v>
      </c>
      <c r="G82" s="112" t="str">
        <f t="shared" si="1"/>
        <v>Xuất sắc</v>
      </c>
      <c r="H82" s="304"/>
      <c r="I82" s="39">
        <v>8</v>
      </c>
    </row>
    <row r="83" spans="1:9" s="5" customFormat="1" x14ac:dyDescent="0.25">
      <c r="A83" s="106">
        <v>72</v>
      </c>
      <c r="B83" s="126">
        <v>9</v>
      </c>
      <c r="C83" s="127" t="s">
        <v>704</v>
      </c>
      <c r="D83" s="127" t="s">
        <v>18</v>
      </c>
      <c r="E83" s="128" t="s">
        <v>199</v>
      </c>
      <c r="F83" s="129">
        <v>90</v>
      </c>
      <c r="G83" s="112" t="str">
        <f t="shared" si="1"/>
        <v>Xuất sắc</v>
      </c>
      <c r="H83" s="215"/>
      <c r="I83" s="39">
        <v>9</v>
      </c>
    </row>
    <row r="84" spans="1:9" s="5" customFormat="1" x14ac:dyDescent="0.25">
      <c r="A84" s="106">
        <v>73</v>
      </c>
      <c r="B84" s="126">
        <v>10</v>
      </c>
      <c r="C84" s="127" t="s">
        <v>705</v>
      </c>
      <c r="D84" s="127" t="s">
        <v>706</v>
      </c>
      <c r="E84" s="128" t="s">
        <v>21</v>
      </c>
      <c r="F84" s="129">
        <v>90</v>
      </c>
      <c r="G84" s="112" t="str">
        <f t="shared" si="1"/>
        <v>Xuất sắc</v>
      </c>
      <c r="H84" s="303"/>
      <c r="I84" s="39">
        <v>10</v>
      </c>
    </row>
    <row r="85" spans="1:9" s="5" customFormat="1" x14ac:dyDescent="0.25">
      <c r="A85" s="106">
        <v>74</v>
      </c>
      <c r="B85" s="126">
        <v>11</v>
      </c>
      <c r="C85" s="127" t="s">
        <v>707</v>
      </c>
      <c r="D85" s="127" t="s">
        <v>708</v>
      </c>
      <c r="E85" s="128" t="s">
        <v>207</v>
      </c>
      <c r="F85" s="129">
        <v>90</v>
      </c>
      <c r="G85" s="112" t="str">
        <f t="shared" si="1"/>
        <v>Xuất sắc</v>
      </c>
      <c r="H85" s="215"/>
      <c r="I85" s="39">
        <v>11</v>
      </c>
    </row>
    <row r="86" spans="1:9" s="5" customFormat="1" x14ac:dyDescent="0.25">
      <c r="A86" s="106">
        <v>75</v>
      </c>
      <c r="B86" s="126">
        <v>12</v>
      </c>
      <c r="C86" s="127" t="s">
        <v>709</v>
      </c>
      <c r="D86" s="127" t="s">
        <v>44</v>
      </c>
      <c r="E86" s="128" t="s">
        <v>710</v>
      </c>
      <c r="F86" s="129">
        <v>90</v>
      </c>
      <c r="G86" s="112" t="str">
        <f t="shared" si="1"/>
        <v>Xuất sắc</v>
      </c>
      <c r="H86" s="215"/>
      <c r="I86" s="39">
        <v>12</v>
      </c>
    </row>
    <row r="87" spans="1:9" s="5" customFormat="1" x14ac:dyDescent="0.25">
      <c r="A87" s="106">
        <v>76</v>
      </c>
      <c r="B87" s="126">
        <v>13</v>
      </c>
      <c r="C87" s="127" t="s">
        <v>711</v>
      </c>
      <c r="D87" s="127" t="s">
        <v>712</v>
      </c>
      <c r="E87" s="128" t="s">
        <v>137</v>
      </c>
      <c r="F87" s="129">
        <v>90</v>
      </c>
      <c r="G87" s="112" t="str">
        <f t="shared" si="1"/>
        <v>Xuất sắc</v>
      </c>
      <c r="H87" s="215"/>
      <c r="I87" s="39">
        <v>13</v>
      </c>
    </row>
    <row r="88" spans="1:9" s="5" customFormat="1" x14ac:dyDescent="0.25">
      <c r="A88" s="106">
        <v>77</v>
      </c>
      <c r="B88" s="126">
        <v>14</v>
      </c>
      <c r="C88" s="127" t="s">
        <v>713</v>
      </c>
      <c r="D88" s="127" t="s">
        <v>714</v>
      </c>
      <c r="E88" s="128" t="s">
        <v>59</v>
      </c>
      <c r="F88" s="129">
        <v>90</v>
      </c>
      <c r="G88" s="112" t="str">
        <f t="shared" si="1"/>
        <v>Xuất sắc</v>
      </c>
      <c r="H88" s="215"/>
      <c r="I88" s="39">
        <v>14</v>
      </c>
    </row>
    <row r="89" spans="1:9" s="5" customFormat="1" x14ac:dyDescent="0.25">
      <c r="A89" s="106">
        <v>78</v>
      </c>
      <c r="B89" s="126">
        <v>15</v>
      </c>
      <c r="C89" s="127" t="s">
        <v>715</v>
      </c>
      <c r="D89" s="127" t="s">
        <v>716</v>
      </c>
      <c r="E89" s="128" t="s">
        <v>61</v>
      </c>
      <c r="F89" s="129">
        <v>90</v>
      </c>
      <c r="G89" s="112" t="str">
        <f t="shared" si="1"/>
        <v>Xuất sắc</v>
      </c>
      <c r="H89" s="215"/>
      <c r="I89" s="39">
        <v>15</v>
      </c>
    </row>
    <row r="90" spans="1:9" s="5" customFormat="1" x14ac:dyDescent="0.25">
      <c r="A90" s="106">
        <v>79</v>
      </c>
      <c r="B90" s="126">
        <v>16</v>
      </c>
      <c r="C90" s="127" t="s">
        <v>717</v>
      </c>
      <c r="D90" s="127" t="s">
        <v>94</v>
      </c>
      <c r="E90" s="128" t="s">
        <v>84</v>
      </c>
      <c r="F90" s="129">
        <v>89</v>
      </c>
      <c r="G90" s="112" t="str">
        <f t="shared" si="1"/>
        <v>Tốt</v>
      </c>
      <c r="H90" s="215"/>
      <c r="I90" s="5">
        <v>1</v>
      </c>
    </row>
    <row r="91" spans="1:9" s="5" customFormat="1" x14ac:dyDescent="0.25">
      <c r="A91" s="106">
        <v>80</v>
      </c>
      <c r="B91" s="126">
        <v>17</v>
      </c>
      <c r="C91" s="127" t="s">
        <v>718</v>
      </c>
      <c r="D91" s="127" t="s">
        <v>719</v>
      </c>
      <c r="E91" s="128" t="s">
        <v>63</v>
      </c>
      <c r="F91" s="129">
        <v>89</v>
      </c>
      <c r="G91" s="112" t="str">
        <f t="shared" si="1"/>
        <v>Tốt</v>
      </c>
      <c r="H91" s="215"/>
      <c r="I91" s="5">
        <v>2</v>
      </c>
    </row>
    <row r="92" spans="1:9" s="5" customFormat="1" x14ac:dyDescent="0.25">
      <c r="A92" s="106">
        <v>81</v>
      </c>
      <c r="B92" s="126">
        <v>18</v>
      </c>
      <c r="C92" s="127" t="s">
        <v>720</v>
      </c>
      <c r="D92" s="127" t="s">
        <v>721</v>
      </c>
      <c r="E92" s="128" t="s">
        <v>34</v>
      </c>
      <c r="F92" s="129">
        <v>88</v>
      </c>
      <c r="G92" s="112" t="str">
        <f t="shared" si="1"/>
        <v>Tốt</v>
      </c>
      <c r="H92" s="212"/>
      <c r="I92" s="5">
        <v>3</v>
      </c>
    </row>
    <row r="93" spans="1:9" s="5" customFormat="1" x14ac:dyDescent="0.25">
      <c r="A93" s="106">
        <v>82</v>
      </c>
      <c r="B93" s="126">
        <v>19</v>
      </c>
      <c r="C93" s="127" t="s">
        <v>722</v>
      </c>
      <c r="D93" s="127" t="s">
        <v>417</v>
      </c>
      <c r="E93" s="128" t="s">
        <v>214</v>
      </c>
      <c r="F93" s="129">
        <v>88</v>
      </c>
      <c r="G93" s="112" t="str">
        <f t="shared" si="1"/>
        <v>Tốt</v>
      </c>
      <c r="H93" s="215"/>
      <c r="I93" s="5">
        <v>4</v>
      </c>
    </row>
    <row r="94" spans="1:9" s="5" customFormat="1" x14ac:dyDescent="0.25">
      <c r="A94" s="106">
        <v>83</v>
      </c>
      <c r="B94" s="126">
        <v>20</v>
      </c>
      <c r="C94" s="127" t="s">
        <v>723</v>
      </c>
      <c r="D94" s="127" t="s">
        <v>108</v>
      </c>
      <c r="E94" s="128" t="s">
        <v>14</v>
      </c>
      <c r="F94" s="129">
        <v>88</v>
      </c>
      <c r="G94" s="112" t="str">
        <f t="shared" si="1"/>
        <v>Tốt</v>
      </c>
      <c r="H94" s="215"/>
      <c r="I94" s="5">
        <v>5</v>
      </c>
    </row>
    <row r="95" spans="1:9" s="5" customFormat="1" x14ac:dyDescent="0.25">
      <c r="A95" s="106">
        <v>84</v>
      </c>
      <c r="B95" s="126">
        <v>21</v>
      </c>
      <c r="C95" s="127" t="s">
        <v>724</v>
      </c>
      <c r="D95" s="127" t="s">
        <v>725</v>
      </c>
      <c r="E95" s="128" t="s">
        <v>41</v>
      </c>
      <c r="F95" s="129">
        <v>88</v>
      </c>
      <c r="G95" s="112" t="str">
        <f t="shared" si="1"/>
        <v>Tốt</v>
      </c>
      <c r="H95" s="212"/>
      <c r="I95" s="5">
        <v>6</v>
      </c>
    </row>
    <row r="96" spans="1:9" s="5" customFormat="1" x14ac:dyDescent="0.25">
      <c r="A96" s="106">
        <v>85</v>
      </c>
      <c r="B96" s="126">
        <v>22</v>
      </c>
      <c r="C96" s="127" t="s">
        <v>726</v>
      </c>
      <c r="D96" s="127" t="s">
        <v>727</v>
      </c>
      <c r="E96" s="128" t="s">
        <v>15</v>
      </c>
      <c r="F96" s="129">
        <v>88</v>
      </c>
      <c r="G96" s="112" t="str">
        <f t="shared" si="1"/>
        <v>Tốt</v>
      </c>
      <c r="H96" s="212"/>
      <c r="I96" s="5">
        <v>7</v>
      </c>
    </row>
    <row r="97" spans="1:9" s="5" customFormat="1" x14ac:dyDescent="0.25">
      <c r="A97" s="106">
        <v>86</v>
      </c>
      <c r="B97" s="126">
        <v>23</v>
      </c>
      <c r="C97" s="127" t="s">
        <v>728</v>
      </c>
      <c r="D97" s="127" t="s">
        <v>729</v>
      </c>
      <c r="E97" s="128" t="s">
        <v>47</v>
      </c>
      <c r="F97" s="129">
        <v>88</v>
      </c>
      <c r="G97" s="112" t="str">
        <f t="shared" si="1"/>
        <v>Tốt</v>
      </c>
      <c r="H97" s="212"/>
      <c r="I97" s="5">
        <v>8</v>
      </c>
    </row>
    <row r="98" spans="1:9" s="5" customFormat="1" x14ac:dyDescent="0.25">
      <c r="A98" s="106">
        <v>87</v>
      </c>
      <c r="B98" s="126">
        <v>24</v>
      </c>
      <c r="C98" s="127" t="s">
        <v>730</v>
      </c>
      <c r="D98" s="127" t="s">
        <v>630</v>
      </c>
      <c r="E98" s="128" t="s">
        <v>117</v>
      </c>
      <c r="F98" s="129">
        <v>88</v>
      </c>
      <c r="G98" s="112" t="str">
        <f t="shared" si="1"/>
        <v>Tốt</v>
      </c>
      <c r="H98" s="215"/>
      <c r="I98" s="5">
        <v>9</v>
      </c>
    </row>
    <row r="99" spans="1:9" s="5" customFormat="1" x14ac:dyDescent="0.25">
      <c r="A99" s="106">
        <v>88</v>
      </c>
      <c r="B99" s="126">
        <v>25</v>
      </c>
      <c r="C99" s="127" t="s">
        <v>731</v>
      </c>
      <c r="D99" s="127" t="s">
        <v>732</v>
      </c>
      <c r="E99" s="128" t="s">
        <v>34</v>
      </c>
      <c r="F99" s="129">
        <v>86</v>
      </c>
      <c r="G99" s="112" t="str">
        <f t="shared" si="1"/>
        <v>Tốt</v>
      </c>
      <c r="H99" s="212"/>
      <c r="I99" s="5">
        <v>10</v>
      </c>
    </row>
    <row r="100" spans="1:9" s="5" customFormat="1" x14ac:dyDescent="0.25">
      <c r="A100" s="106">
        <v>89</v>
      </c>
      <c r="B100" s="126">
        <v>26</v>
      </c>
      <c r="C100" s="127" t="s">
        <v>733</v>
      </c>
      <c r="D100" s="127" t="s">
        <v>69</v>
      </c>
      <c r="E100" s="128" t="s">
        <v>34</v>
      </c>
      <c r="F100" s="129">
        <v>86</v>
      </c>
      <c r="G100" s="112" t="str">
        <f t="shared" si="1"/>
        <v>Tốt</v>
      </c>
      <c r="H100" s="212"/>
      <c r="I100" s="5">
        <v>11</v>
      </c>
    </row>
    <row r="101" spans="1:9" s="5" customFormat="1" x14ac:dyDescent="0.25">
      <c r="A101" s="106">
        <v>90</v>
      </c>
      <c r="B101" s="126">
        <v>27</v>
      </c>
      <c r="C101" s="127" t="s">
        <v>734</v>
      </c>
      <c r="D101" s="127" t="s">
        <v>735</v>
      </c>
      <c r="E101" s="128" t="s">
        <v>40</v>
      </c>
      <c r="F101" s="129">
        <v>86</v>
      </c>
      <c r="G101" s="112" t="str">
        <f t="shared" si="1"/>
        <v>Tốt</v>
      </c>
      <c r="H101" s="212"/>
      <c r="I101" s="5">
        <v>12</v>
      </c>
    </row>
    <row r="102" spans="1:9" s="5" customFormat="1" x14ac:dyDescent="0.25">
      <c r="A102" s="106">
        <v>91</v>
      </c>
      <c r="B102" s="126">
        <v>28</v>
      </c>
      <c r="C102" s="127" t="s">
        <v>736</v>
      </c>
      <c r="D102" s="127" t="s">
        <v>737</v>
      </c>
      <c r="E102" s="128" t="s">
        <v>25</v>
      </c>
      <c r="F102" s="129">
        <v>86</v>
      </c>
      <c r="G102" s="112" t="str">
        <f t="shared" si="1"/>
        <v>Tốt</v>
      </c>
      <c r="H102" s="215"/>
      <c r="I102" s="5">
        <v>13</v>
      </c>
    </row>
    <row r="103" spans="1:9" s="5" customFormat="1" x14ac:dyDescent="0.25">
      <c r="A103" s="106">
        <v>92</v>
      </c>
      <c r="B103" s="126">
        <v>29</v>
      </c>
      <c r="C103" s="127" t="s">
        <v>738</v>
      </c>
      <c r="D103" s="127" t="s">
        <v>385</v>
      </c>
      <c r="E103" s="128" t="s">
        <v>28</v>
      </c>
      <c r="F103" s="129">
        <v>86</v>
      </c>
      <c r="G103" s="112" t="str">
        <f t="shared" si="1"/>
        <v>Tốt</v>
      </c>
      <c r="H103" s="106"/>
      <c r="I103" s="5">
        <v>14</v>
      </c>
    </row>
    <row r="104" spans="1:9" s="5" customFormat="1" x14ac:dyDescent="0.25">
      <c r="A104" s="106">
        <v>93</v>
      </c>
      <c r="B104" s="126">
        <v>30</v>
      </c>
      <c r="C104" s="127" t="s">
        <v>739</v>
      </c>
      <c r="D104" s="127" t="s">
        <v>740</v>
      </c>
      <c r="E104" s="128" t="s">
        <v>61</v>
      </c>
      <c r="F104" s="129">
        <v>85</v>
      </c>
      <c r="G104" s="112" t="str">
        <f t="shared" si="1"/>
        <v>Tốt</v>
      </c>
      <c r="H104" s="215"/>
      <c r="I104" s="5">
        <v>15</v>
      </c>
    </row>
    <row r="105" spans="1:9" s="5" customFormat="1" x14ac:dyDescent="0.25">
      <c r="A105" s="106">
        <v>94</v>
      </c>
      <c r="B105" s="126">
        <v>31</v>
      </c>
      <c r="C105" s="127" t="s">
        <v>741</v>
      </c>
      <c r="D105" s="127" t="s">
        <v>742</v>
      </c>
      <c r="E105" s="128" t="s">
        <v>34</v>
      </c>
      <c r="F105" s="129">
        <v>84</v>
      </c>
      <c r="G105" s="112" t="str">
        <f t="shared" si="1"/>
        <v>Tốt</v>
      </c>
      <c r="H105" s="212"/>
      <c r="I105" s="5">
        <v>16</v>
      </c>
    </row>
    <row r="106" spans="1:9" s="5" customFormat="1" x14ac:dyDescent="0.25">
      <c r="A106" s="106">
        <v>95</v>
      </c>
      <c r="B106" s="126">
        <v>32</v>
      </c>
      <c r="C106" s="127" t="s">
        <v>743</v>
      </c>
      <c r="D106" s="127" t="s">
        <v>744</v>
      </c>
      <c r="E106" s="128" t="s">
        <v>34</v>
      </c>
      <c r="F106" s="129">
        <v>84</v>
      </c>
      <c r="G106" s="112" t="str">
        <f t="shared" si="1"/>
        <v>Tốt</v>
      </c>
      <c r="H106" s="212"/>
      <c r="I106" s="5">
        <v>17</v>
      </c>
    </row>
    <row r="107" spans="1:9" s="5" customFormat="1" x14ac:dyDescent="0.25">
      <c r="A107" s="106">
        <v>96</v>
      </c>
      <c r="B107" s="126">
        <v>33</v>
      </c>
      <c r="C107" s="127" t="s">
        <v>745</v>
      </c>
      <c r="D107" s="127" t="s">
        <v>746</v>
      </c>
      <c r="E107" s="128" t="s">
        <v>34</v>
      </c>
      <c r="F107" s="129">
        <v>84</v>
      </c>
      <c r="G107" s="112" t="str">
        <f t="shared" si="1"/>
        <v>Tốt</v>
      </c>
      <c r="H107" s="212"/>
      <c r="I107" s="5">
        <v>18</v>
      </c>
    </row>
    <row r="108" spans="1:9" s="5" customFormat="1" x14ac:dyDescent="0.25">
      <c r="A108" s="106">
        <v>97</v>
      </c>
      <c r="B108" s="126">
        <v>34</v>
      </c>
      <c r="C108" s="127" t="s">
        <v>747</v>
      </c>
      <c r="D108" s="127" t="s">
        <v>413</v>
      </c>
      <c r="E108" s="128" t="s">
        <v>129</v>
      </c>
      <c r="F108" s="129">
        <v>84</v>
      </c>
      <c r="G108" s="112" t="str">
        <f t="shared" si="1"/>
        <v>Tốt</v>
      </c>
      <c r="H108" s="212"/>
      <c r="I108" s="5">
        <v>19</v>
      </c>
    </row>
    <row r="109" spans="1:9" s="5" customFormat="1" x14ac:dyDescent="0.25">
      <c r="A109" s="106">
        <v>98</v>
      </c>
      <c r="B109" s="126">
        <v>35</v>
      </c>
      <c r="C109" s="127" t="s">
        <v>748</v>
      </c>
      <c r="D109" s="127" t="s">
        <v>749</v>
      </c>
      <c r="E109" s="128" t="s">
        <v>6</v>
      </c>
      <c r="F109" s="129">
        <v>84</v>
      </c>
      <c r="G109" s="112" t="str">
        <f t="shared" si="1"/>
        <v>Tốt</v>
      </c>
      <c r="H109" s="212"/>
      <c r="I109" s="5">
        <v>20</v>
      </c>
    </row>
    <row r="110" spans="1:9" s="5" customFormat="1" x14ac:dyDescent="0.25">
      <c r="A110" s="106">
        <v>99</v>
      </c>
      <c r="B110" s="126">
        <v>36</v>
      </c>
      <c r="C110" s="127" t="s">
        <v>750</v>
      </c>
      <c r="D110" s="127" t="s">
        <v>751</v>
      </c>
      <c r="E110" s="128" t="s">
        <v>59</v>
      </c>
      <c r="F110" s="129">
        <v>84</v>
      </c>
      <c r="G110" s="112" t="str">
        <f t="shared" si="1"/>
        <v>Tốt</v>
      </c>
      <c r="H110" s="215"/>
      <c r="I110" s="5">
        <v>21</v>
      </c>
    </row>
    <row r="111" spans="1:9" s="5" customFormat="1" x14ac:dyDescent="0.25">
      <c r="A111" s="106">
        <v>100</v>
      </c>
      <c r="B111" s="126">
        <v>37</v>
      </c>
      <c r="C111" s="127" t="s">
        <v>752</v>
      </c>
      <c r="D111" s="127" t="s">
        <v>126</v>
      </c>
      <c r="E111" s="128" t="s">
        <v>61</v>
      </c>
      <c r="F111" s="129">
        <v>84</v>
      </c>
      <c r="G111" s="112" t="str">
        <f t="shared" si="1"/>
        <v>Tốt</v>
      </c>
      <c r="H111" s="215"/>
      <c r="I111" s="5">
        <v>22</v>
      </c>
    </row>
    <row r="112" spans="1:9" s="5" customFormat="1" x14ac:dyDescent="0.25">
      <c r="A112" s="106">
        <v>101</v>
      </c>
      <c r="B112" s="126">
        <v>38</v>
      </c>
      <c r="C112" s="127" t="s">
        <v>753</v>
      </c>
      <c r="D112" s="127" t="s">
        <v>754</v>
      </c>
      <c r="E112" s="128" t="s">
        <v>12</v>
      </c>
      <c r="F112" s="129">
        <v>84</v>
      </c>
      <c r="G112" s="112" t="str">
        <f t="shared" si="1"/>
        <v>Tốt</v>
      </c>
      <c r="H112" s="212"/>
      <c r="I112" s="5">
        <v>23</v>
      </c>
    </row>
    <row r="113" spans="1:9" s="5" customFormat="1" x14ac:dyDescent="0.25">
      <c r="A113" s="106">
        <v>102</v>
      </c>
      <c r="B113" s="126">
        <v>39</v>
      </c>
      <c r="C113" s="127" t="s">
        <v>755</v>
      </c>
      <c r="D113" s="127" t="s">
        <v>756</v>
      </c>
      <c r="E113" s="128" t="s">
        <v>21</v>
      </c>
      <c r="F113" s="129">
        <v>83</v>
      </c>
      <c r="G113" s="112" t="str">
        <f t="shared" si="1"/>
        <v>Tốt</v>
      </c>
      <c r="H113" s="212"/>
      <c r="I113" s="5">
        <v>24</v>
      </c>
    </row>
    <row r="114" spans="1:9" s="5" customFormat="1" x14ac:dyDescent="0.25">
      <c r="A114" s="106">
        <v>103</v>
      </c>
      <c r="B114" s="126">
        <v>40</v>
      </c>
      <c r="C114" s="127" t="s">
        <v>757</v>
      </c>
      <c r="D114" s="127" t="s">
        <v>418</v>
      </c>
      <c r="E114" s="128" t="s">
        <v>16</v>
      </c>
      <c r="F114" s="129">
        <v>83</v>
      </c>
      <c r="G114" s="112" t="str">
        <f t="shared" si="1"/>
        <v>Tốt</v>
      </c>
      <c r="H114" s="215"/>
      <c r="I114" s="5">
        <v>25</v>
      </c>
    </row>
    <row r="115" spans="1:9" s="5" customFormat="1" x14ac:dyDescent="0.25">
      <c r="A115" s="106">
        <v>104</v>
      </c>
      <c r="B115" s="126">
        <v>41</v>
      </c>
      <c r="C115" s="127" t="s">
        <v>758</v>
      </c>
      <c r="D115" s="127" t="s">
        <v>18</v>
      </c>
      <c r="E115" s="128" t="s">
        <v>67</v>
      </c>
      <c r="F115" s="129">
        <v>82</v>
      </c>
      <c r="G115" s="112" t="str">
        <f t="shared" si="1"/>
        <v>Tốt</v>
      </c>
      <c r="H115" s="212"/>
      <c r="I115" s="5">
        <v>26</v>
      </c>
    </row>
    <row r="116" spans="1:9" s="5" customFormat="1" x14ac:dyDescent="0.25">
      <c r="A116" s="106">
        <v>105</v>
      </c>
      <c r="B116" s="126">
        <v>42</v>
      </c>
      <c r="C116" s="127" t="s">
        <v>759</v>
      </c>
      <c r="D116" s="127" t="s">
        <v>153</v>
      </c>
      <c r="E116" s="128" t="s">
        <v>34</v>
      </c>
      <c r="F116" s="129">
        <v>82</v>
      </c>
      <c r="G116" s="112" t="str">
        <f t="shared" si="1"/>
        <v>Tốt</v>
      </c>
      <c r="H116" s="212"/>
      <c r="I116" s="5">
        <v>27</v>
      </c>
    </row>
    <row r="117" spans="1:9" s="5" customFormat="1" x14ac:dyDescent="0.25">
      <c r="A117" s="106">
        <v>106</v>
      </c>
      <c r="B117" s="126">
        <v>43</v>
      </c>
      <c r="C117" s="127" t="s">
        <v>760</v>
      </c>
      <c r="D117" s="127" t="s">
        <v>761</v>
      </c>
      <c r="E117" s="128" t="s">
        <v>129</v>
      </c>
      <c r="F117" s="129">
        <v>82</v>
      </c>
      <c r="G117" s="112" t="str">
        <f t="shared" si="1"/>
        <v>Tốt</v>
      </c>
      <c r="H117" s="212"/>
      <c r="I117" s="5">
        <v>28</v>
      </c>
    </row>
    <row r="118" spans="1:9" s="5" customFormat="1" x14ac:dyDescent="0.25">
      <c r="A118" s="106">
        <v>107</v>
      </c>
      <c r="B118" s="126">
        <v>44</v>
      </c>
      <c r="C118" s="127" t="s">
        <v>762</v>
      </c>
      <c r="D118" s="127" t="s">
        <v>763</v>
      </c>
      <c r="E118" s="128" t="s">
        <v>129</v>
      </c>
      <c r="F118" s="129">
        <v>82</v>
      </c>
      <c r="G118" s="112" t="str">
        <f t="shared" si="1"/>
        <v>Tốt</v>
      </c>
      <c r="H118" s="212"/>
      <c r="I118" s="5">
        <v>29</v>
      </c>
    </row>
    <row r="119" spans="1:9" s="5" customFormat="1" x14ac:dyDescent="0.25">
      <c r="A119" s="106">
        <v>108</v>
      </c>
      <c r="B119" s="126">
        <v>45</v>
      </c>
      <c r="C119" s="127" t="s">
        <v>764</v>
      </c>
      <c r="D119" s="127" t="s">
        <v>18</v>
      </c>
      <c r="E119" s="128" t="s">
        <v>684</v>
      </c>
      <c r="F119" s="129">
        <v>82</v>
      </c>
      <c r="G119" s="112" t="str">
        <f t="shared" si="1"/>
        <v>Tốt</v>
      </c>
      <c r="H119" s="212"/>
      <c r="I119" s="5">
        <v>30</v>
      </c>
    </row>
    <row r="120" spans="1:9" s="5" customFormat="1" x14ac:dyDescent="0.25">
      <c r="A120" s="106">
        <v>109</v>
      </c>
      <c r="B120" s="126">
        <v>46</v>
      </c>
      <c r="C120" s="127" t="s">
        <v>765</v>
      </c>
      <c r="D120" s="127" t="s">
        <v>159</v>
      </c>
      <c r="E120" s="128" t="s">
        <v>147</v>
      </c>
      <c r="F120" s="129">
        <v>82</v>
      </c>
      <c r="G120" s="112" t="str">
        <f t="shared" si="1"/>
        <v>Tốt</v>
      </c>
      <c r="H120" s="215"/>
      <c r="I120" s="5">
        <v>31</v>
      </c>
    </row>
    <row r="121" spans="1:9" s="5" customFormat="1" x14ac:dyDescent="0.25">
      <c r="A121" s="106">
        <v>110</v>
      </c>
      <c r="B121" s="126">
        <v>47</v>
      </c>
      <c r="C121" s="127" t="s">
        <v>766</v>
      </c>
      <c r="D121" s="127" t="s">
        <v>65</v>
      </c>
      <c r="E121" s="128" t="s">
        <v>11</v>
      </c>
      <c r="F121" s="129">
        <v>82</v>
      </c>
      <c r="G121" s="112" t="str">
        <f t="shared" si="1"/>
        <v>Tốt</v>
      </c>
      <c r="H121" s="215"/>
      <c r="I121" s="5">
        <v>32</v>
      </c>
    </row>
    <row r="122" spans="1:9" s="5" customFormat="1" x14ac:dyDescent="0.25">
      <c r="A122" s="106">
        <v>111</v>
      </c>
      <c r="B122" s="126">
        <v>48</v>
      </c>
      <c r="C122" s="127" t="s">
        <v>767</v>
      </c>
      <c r="D122" s="127" t="s">
        <v>44</v>
      </c>
      <c r="E122" s="128" t="s">
        <v>61</v>
      </c>
      <c r="F122" s="129">
        <v>82</v>
      </c>
      <c r="G122" s="112" t="str">
        <f t="shared" si="1"/>
        <v>Tốt</v>
      </c>
      <c r="H122" s="215"/>
      <c r="I122" s="5">
        <v>33</v>
      </c>
    </row>
    <row r="123" spans="1:9" s="5" customFormat="1" x14ac:dyDescent="0.25">
      <c r="A123" s="106">
        <v>112</v>
      </c>
      <c r="B123" s="126">
        <v>49</v>
      </c>
      <c r="C123" s="127" t="s">
        <v>768</v>
      </c>
      <c r="D123" s="127" t="s">
        <v>769</v>
      </c>
      <c r="E123" s="128" t="s">
        <v>12</v>
      </c>
      <c r="F123" s="129">
        <v>82</v>
      </c>
      <c r="G123" s="112" t="str">
        <f t="shared" si="1"/>
        <v>Tốt</v>
      </c>
      <c r="H123" s="212"/>
      <c r="I123" s="5">
        <v>34</v>
      </c>
    </row>
    <row r="124" spans="1:9" s="5" customFormat="1" x14ac:dyDescent="0.25">
      <c r="A124" s="106">
        <v>113</v>
      </c>
      <c r="B124" s="126">
        <v>50</v>
      </c>
      <c r="C124" s="127" t="s">
        <v>770</v>
      </c>
      <c r="D124" s="127" t="s">
        <v>239</v>
      </c>
      <c r="E124" s="128" t="s">
        <v>122</v>
      </c>
      <c r="F124" s="129">
        <v>82</v>
      </c>
      <c r="G124" s="112" t="str">
        <f t="shared" si="1"/>
        <v>Tốt</v>
      </c>
      <c r="H124" s="212"/>
      <c r="I124" s="5">
        <v>35</v>
      </c>
    </row>
    <row r="125" spans="1:9" s="5" customFormat="1" x14ac:dyDescent="0.25">
      <c r="A125" s="106">
        <v>114</v>
      </c>
      <c r="B125" s="126">
        <v>51</v>
      </c>
      <c r="C125" s="127" t="s">
        <v>771</v>
      </c>
      <c r="D125" s="127" t="s">
        <v>182</v>
      </c>
      <c r="E125" s="128" t="s">
        <v>184</v>
      </c>
      <c r="F125" s="129">
        <v>80</v>
      </c>
      <c r="G125" s="112" t="str">
        <f t="shared" si="1"/>
        <v>Tốt</v>
      </c>
      <c r="H125" s="212"/>
      <c r="I125" s="5">
        <v>36</v>
      </c>
    </row>
    <row r="126" spans="1:9" s="5" customFormat="1" x14ac:dyDescent="0.25">
      <c r="A126" s="106">
        <v>115</v>
      </c>
      <c r="B126" s="126">
        <v>52</v>
      </c>
      <c r="C126" s="127" t="s">
        <v>772</v>
      </c>
      <c r="D126" s="127" t="s">
        <v>332</v>
      </c>
      <c r="E126" s="128" t="s">
        <v>189</v>
      </c>
      <c r="F126" s="129">
        <v>80</v>
      </c>
      <c r="G126" s="112" t="str">
        <f t="shared" si="1"/>
        <v>Tốt</v>
      </c>
      <c r="H126" s="212"/>
      <c r="I126" s="5">
        <v>37</v>
      </c>
    </row>
    <row r="127" spans="1:9" s="5" customFormat="1" x14ac:dyDescent="0.25">
      <c r="A127" s="106">
        <v>116</v>
      </c>
      <c r="B127" s="126">
        <v>53</v>
      </c>
      <c r="C127" s="127" t="s">
        <v>773</v>
      </c>
      <c r="D127" s="127" t="s">
        <v>774</v>
      </c>
      <c r="E127" s="128" t="s">
        <v>20</v>
      </c>
      <c r="F127" s="129">
        <v>80</v>
      </c>
      <c r="G127" s="112" t="str">
        <f t="shared" si="1"/>
        <v>Tốt</v>
      </c>
      <c r="H127" s="215"/>
      <c r="I127" s="5">
        <v>38</v>
      </c>
    </row>
    <row r="128" spans="1:9" s="5" customFormat="1" x14ac:dyDescent="0.25">
      <c r="A128" s="106">
        <v>117</v>
      </c>
      <c r="B128" s="126">
        <v>54</v>
      </c>
      <c r="C128" s="127" t="s">
        <v>775</v>
      </c>
      <c r="D128" s="127" t="s">
        <v>242</v>
      </c>
      <c r="E128" s="128" t="s">
        <v>358</v>
      </c>
      <c r="F128" s="129">
        <v>80</v>
      </c>
      <c r="G128" s="112" t="str">
        <f t="shared" si="1"/>
        <v>Tốt</v>
      </c>
      <c r="H128" s="215"/>
      <c r="I128" s="5">
        <v>39</v>
      </c>
    </row>
    <row r="129" spans="1:9" s="5" customFormat="1" x14ac:dyDescent="0.25">
      <c r="A129" s="106">
        <v>118</v>
      </c>
      <c r="B129" s="126">
        <v>55</v>
      </c>
      <c r="C129" s="127" t="s">
        <v>776</v>
      </c>
      <c r="D129" s="127" t="s">
        <v>777</v>
      </c>
      <c r="E129" s="128" t="s">
        <v>22</v>
      </c>
      <c r="F129" s="129">
        <v>80</v>
      </c>
      <c r="G129" s="112" t="str">
        <f t="shared" si="1"/>
        <v>Tốt</v>
      </c>
      <c r="H129" s="215"/>
      <c r="I129" s="5">
        <v>40</v>
      </c>
    </row>
    <row r="130" spans="1:9" s="5" customFormat="1" x14ac:dyDescent="0.25">
      <c r="A130" s="106">
        <v>119</v>
      </c>
      <c r="B130" s="126">
        <v>56</v>
      </c>
      <c r="C130" s="127" t="s">
        <v>778</v>
      </c>
      <c r="D130" s="127" t="s">
        <v>57</v>
      </c>
      <c r="E130" s="128" t="s">
        <v>61</v>
      </c>
      <c r="F130" s="129">
        <v>80</v>
      </c>
      <c r="G130" s="112" t="str">
        <f t="shared" si="1"/>
        <v>Tốt</v>
      </c>
      <c r="H130" s="215"/>
      <c r="I130" s="5">
        <v>41</v>
      </c>
    </row>
    <row r="131" spans="1:9" s="5" customFormat="1" x14ac:dyDescent="0.25">
      <c r="A131" s="106">
        <v>120</v>
      </c>
      <c r="B131" s="126">
        <v>57</v>
      </c>
      <c r="C131" s="127" t="s">
        <v>779</v>
      </c>
      <c r="D131" s="127" t="s">
        <v>780</v>
      </c>
      <c r="E131" s="128" t="s">
        <v>34</v>
      </c>
      <c r="F131" s="129">
        <v>78</v>
      </c>
      <c r="G131" s="112" t="str">
        <f t="shared" si="1"/>
        <v>Khá</v>
      </c>
      <c r="H131" s="212"/>
      <c r="I131" s="5">
        <v>1</v>
      </c>
    </row>
    <row r="132" spans="1:9" s="5" customFormat="1" x14ac:dyDescent="0.25">
      <c r="A132" s="106">
        <v>121</v>
      </c>
      <c r="B132" s="126">
        <v>58</v>
      </c>
      <c r="C132" s="127" t="s">
        <v>781</v>
      </c>
      <c r="D132" s="127" t="s">
        <v>292</v>
      </c>
      <c r="E132" s="128" t="s">
        <v>34</v>
      </c>
      <c r="F132" s="129">
        <v>78</v>
      </c>
      <c r="G132" s="112" t="str">
        <f t="shared" si="1"/>
        <v>Khá</v>
      </c>
      <c r="H132" s="212"/>
      <c r="I132" s="5">
        <v>2</v>
      </c>
    </row>
    <row r="133" spans="1:9" s="5" customFormat="1" x14ac:dyDescent="0.25">
      <c r="A133" s="106">
        <v>122</v>
      </c>
      <c r="B133" s="126">
        <v>59</v>
      </c>
      <c r="C133" s="127" t="s">
        <v>782</v>
      </c>
      <c r="D133" s="127" t="s">
        <v>94</v>
      </c>
      <c r="E133" s="128" t="s">
        <v>129</v>
      </c>
      <c r="F133" s="129">
        <v>78</v>
      </c>
      <c r="G133" s="112" t="str">
        <f t="shared" si="1"/>
        <v>Khá</v>
      </c>
      <c r="H133" s="212"/>
      <c r="I133" s="5">
        <v>3</v>
      </c>
    </row>
    <row r="134" spans="1:9" s="5" customFormat="1" x14ac:dyDescent="0.25">
      <c r="A134" s="106">
        <v>123</v>
      </c>
      <c r="B134" s="126">
        <v>60</v>
      </c>
      <c r="C134" s="127" t="s">
        <v>783</v>
      </c>
      <c r="D134" s="127" t="s">
        <v>784</v>
      </c>
      <c r="E134" s="128" t="s">
        <v>15</v>
      </c>
      <c r="F134" s="129">
        <v>78</v>
      </c>
      <c r="G134" s="112" t="str">
        <f t="shared" si="1"/>
        <v>Khá</v>
      </c>
      <c r="H134" s="212"/>
      <c r="I134" s="5">
        <v>4</v>
      </c>
    </row>
    <row r="135" spans="1:9" s="5" customFormat="1" x14ac:dyDescent="0.25">
      <c r="A135" s="106">
        <v>124</v>
      </c>
      <c r="B135" s="126">
        <v>61</v>
      </c>
      <c r="C135" s="127" t="s">
        <v>785</v>
      </c>
      <c r="D135" s="127" t="s">
        <v>786</v>
      </c>
      <c r="E135" s="128" t="s">
        <v>101</v>
      </c>
      <c r="F135" s="129">
        <v>78</v>
      </c>
      <c r="G135" s="112" t="str">
        <f t="shared" si="1"/>
        <v>Khá</v>
      </c>
      <c r="H135" s="212"/>
      <c r="I135" s="5">
        <v>5</v>
      </c>
    </row>
    <row r="136" spans="1:9" s="5" customFormat="1" x14ac:dyDescent="0.25">
      <c r="A136" s="106">
        <v>125</v>
      </c>
      <c r="B136" s="126">
        <v>62</v>
      </c>
      <c r="C136" s="127" t="s">
        <v>787</v>
      </c>
      <c r="D136" s="127" t="s">
        <v>788</v>
      </c>
      <c r="E136" s="128" t="s">
        <v>7</v>
      </c>
      <c r="F136" s="129">
        <v>76</v>
      </c>
      <c r="G136" s="112" t="str">
        <f t="shared" si="1"/>
        <v>Khá</v>
      </c>
      <c r="H136" s="212"/>
      <c r="I136" s="5">
        <v>6</v>
      </c>
    </row>
    <row r="137" spans="1:9" s="5" customFormat="1" x14ac:dyDescent="0.25">
      <c r="A137" s="106">
        <v>126</v>
      </c>
      <c r="B137" s="126">
        <v>63</v>
      </c>
      <c r="C137" s="130" t="s">
        <v>789</v>
      </c>
      <c r="D137" s="130" t="s">
        <v>790</v>
      </c>
      <c r="E137" s="131" t="s">
        <v>21</v>
      </c>
      <c r="F137" s="132">
        <v>76</v>
      </c>
      <c r="G137" s="112" t="str">
        <f t="shared" si="1"/>
        <v>Khá</v>
      </c>
      <c r="H137" s="215"/>
      <c r="I137" s="5">
        <v>7</v>
      </c>
    </row>
    <row r="138" spans="1:9" s="5" customFormat="1" x14ac:dyDescent="0.25">
      <c r="A138" s="106">
        <v>127</v>
      </c>
      <c r="B138" s="126">
        <v>64</v>
      </c>
      <c r="C138" s="133" t="s">
        <v>791</v>
      </c>
      <c r="D138" s="133" t="s">
        <v>419</v>
      </c>
      <c r="E138" s="134" t="s">
        <v>792</v>
      </c>
      <c r="F138" s="129">
        <v>75</v>
      </c>
      <c r="G138" s="112" t="str">
        <f t="shared" si="1"/>
        <v>Khá</v>
      </c>
      <c r="H138" s="215"/>
      <c r="I138" s="5">
        <v>8</v>
      </c>
    </row>
    <row r="139" spans="1:9" s="5" customFormat="1" x14ac:dyDescent="0.25">
      <c r="A139" s="106">
        <v>128</v>
      </c>
      <c r="B139" s="126">
        <v>65</v>
      </c>
      <c r="C139" s="133" t="s">
        <v>793</v>
      </c>
      <c r="D139" s="133" t="s">
        <v>53</v>
      </c>
      <c r="E139" s="134" t="s">
        <v>45</v>
      </c>
      <c r="F139" s="129">
        <v>68</v>
      </c>
      <c r="G139" s="112" t="str">
        <f t="shared" ref="G139" si="2">IF(F139&gt;=90,"Xuất sắc",IF(F139&gt;=80,"Tốt",IF(F139&gt;=65,"Khá",IF(F139&gt;=50,"Trung bình",IF(F139&gt;=35,"Yếu","Kém")))))</f>
        <v>Khá</v>
      </c>
      <c r="H139" s="212"/>
      <c r="I139" s="5">
        <v>9</v>
      </c>
    </row>
    <row r="140" spans="1:9" s="5" customFormat="1" x14ac:dyDescent="0.25">
      <c r="A140" s="124"/>
      <c r="B140" s="135"/>
      <c r="C140" s="136" t="s">
        <v>794</v>
      </c>
      <c r="D140" s="137"/>
      <c r="E140" s="137"/>
      <c r="F140" s="138"/>
      <c r="G140" s="139"/>
      <c r="H140" s="305"/>
    </row>
    <row r="141" spans="1:9" s="5" customFormat="1" x14ac:dyDescent="0.25">
      <c r="A141" s="106">
        <v>129</v>
      </c>
      <c r="B141" s="140">
        <v>1</v>
      </c>
      <c r="C141" s="141" t="s">
        <v>795</v>
      </c>
      <c r="D141" s="141" t="s">
        <v>796</v>
      </c>
      <c r="E141" s="142" t="s">
        <v>41</v>
      </c>
      <c r="F141" s="143">
        <v>96</v>
      </c>
      <c r="G141" s="112" t="str">
        <f t="shared" ref="G141:G204" si="3">IF(F141&gt;=90,"Xuất sắc",IF(F141&gt;=80,"Tốt",IF(F141&gt;=65,"Khá",IF(F141&gt;=50,"Trung bình",IF(F141&gt;=35,"Yếu","Kém")))))</f>
        <v>Xuất sắc</v>
      </c>
      <c r="H141" s="306"/>
      <c r="I141" s="39">
        <v>1</v>
      </c>
    </row>
    <row r="142" spans="1:9" s="5" customFormat="1" x14ac:dyDescent="0.25">
      <c r="A142" s="106">
        <v>130</v>
      </c>
      <c r="B142" s="140">
        <v>2</v>
      </c>
      <c r="C142" s="141" t="s">
        <v>797</v>
      </c>
      <c r="D142" s="141" t="s">
        <v>798</v>
      </c>
      <c r="E142" s="142" t="s">
        <v>147</v>
      </c>
      <c r="F142" s="144">
        <v>96</v>
      </c>
      <c r="G142" s="112" t="str">
        <f t="shared" si="3"/>
        <v>Xuất sắc</v>
      </c>
      <c r="H142" s="307"/>
      <c r="I142" s="39">
        <v>2</v>
      </c>
    </row>
    <row r="143" spans="1:9" s="5" customFormat="1" x14ac:dyDescent="0.25">
      <c r="A143" s="106">
        <v>131</v>
      </c>
      <c r="B143" s="140">
        <v>3</v>
      </c>
      <c r="C143" s="141" t="s">
        <v>799</v>
      </c>
      <c r="D143" s="141" t="s">
        <v>800</v>
      </c>
      <c r="E143" s="142" t="s">
        <v>147</v>
      </c>
      <c r="F143" s="144">
        <v>96</v>
      </c>
      <c r="G143" s="112" t="str">
        <f t="shared" si="3"/>
        <v>Xuất sắc</v>
      </c>
      <c r="H143" s="307"/>
      <c r="I143" s="39">
        <v>3</v>
      </c>
    </row>
    <row r="144" spans="1:9" s="5" customFormat="1" x14ac:dyDescent="0.25">
      <c r="A144" s="106">
        <v>132</v>
      </c>
      <c r="B144" s="140">
        <v>4</v>
      </c>
      <c r="C144" s="141" t="s">
        <v>801</v>
      </c>
      <c r="D144" s="141" t="s">
        <v>65</v>
      </c>
      <c r="E144" s="142" t="s">
        <v>81</v>
      </c>
      <c r="F144" s="144">
        <v>96</v>
      </c>
      <c r="G144" s="112" t="str">
        <f t="shared" si="3"/>
        <v>Xuất sắc</v>
      </c>
      <c r="H144" s="307"/>
      <c r="I144" s="39">
        <v>4</v>
      </c>
    </row>
    <row r="145" spans="1:9" s="5" customFormat="1" x14ac:dyDescent="0.25">
      <c r="A145" s="106">
        <v>133</v>
      </c>
      <c r="B145" s="140">
        <v>5</v>
      </c>
      <c r="C145" s="141" t="s">
        <v>802</v>
      </c>
      <c r="D145" s="141" t="s">
        <v>803</v>
      </c>
      <c r="E145" s="142" t="s">
        <v>8</v>
      </c>
      <c r="F145" s="143">
        <v>94</v>
      </c>
      <c r="G145" s="112" t="str">
        <f t="shared" si="3"/>
        <v>Xuất sắc</v>
      </c>
      <c r="H145" s="306"/>
      <c r="I145" s="39">
        <v>5</v>
      </c>
    </row>
    <row r="146" spans="1:9" s="5" customFormat="1" x14ac:dyDescent="0.25">
      <c r="A146" s="106">
        <v>134</v>
      </c>
      <c r="B146" s="140">
        <v>6</v>
      </c>
      <c r="C146" s="141" t="s">
        <v>804</v>
      </c>
      <c r="D146" s="141" t="s">
        <v>805</v>
      </c>
      <c r="E146" s="142" t="s">
        <v>80</v>
      </c>
      <c r="F146" s="143">
        <v>93</v>
      </c>
      <c r="G146" s="112" t="str">
        <f t="shared" si="3"/>
        <v>Xuất sắc</v>
      </c>
      <c r="H146" s="306"/>
      <c r="I146" s="39">
        <v>6</v>
      </c>
    </row>
    <row r="147" spans="1:9" s="5" customFormat="1" x14ac:dyDescent="0.25">
      <c r="A147" s="106">
        <v>135</v>
      </c>
      <c r="B147" s="140">
        <v>7</v>
      </c>
      <c r="C147" s="141" t="s">
        <v>806</v>
      </c>
      <c r="D147" s="141" t="s">
        <v>420</v>
      </c>
      <c r="E147" s="142" t="s">
        <v>39</v>
      </c>
      <c r="F147" s="143">
        <v>91</v>
      </c>
      <c r="G147" s="112" t="str">
        <f t="shared" si="3"/>
        <v>Xuất sắc</v>
      </c>
      <c r="H147" s="306"/>
      <c r="I147" s="39">
        <v>7</v>
      </c>
    </row>
    <row r="148" spans="1:9" s="5" customFormat="1" x14ac:dyDescent="0.25">
      <c r="A148" s="106">
        <v>136</v>
      </c>
      <c r="B148" s="140">
        <v>8</v>
      </c>
      <c r="C148" s="141" t="s">
        <v>807</v>
      </c>
      <c r="D148" s="141" t="s">
        <v>732</v>
      </c>
      <c r="E148" s="142" t="s">
        <v>79</v>
      </c>
      <c r="F148" s="143">
        <v>91</v>
      </c>
      <c r="G148" s="112" t="str">
        <f t="shared" si="3"/>
        <v>Xuất sắc</v>
      </c>
      <c r="H148" s="306"/>
      <c r="I148" s="39">
        <v>8</v>
      </c>
    </row>
    <row r="149" spans="1:9" s="5" customFormat="1" x14ac:dyDescent="0.25">
      <c r="A149" s="106">
        <v>137</v>
      </c>
      <c r="B149" s="140">
        <v>9</v>
      </c>
      <c r="C149" s="141" t="s">
        <v>808</v>
      </c>
      <c r="D149" s="141" t="s">
        <v>809</v>
      </c>
      <c r="E149" s="142" t="s">
        <v>59</v>
      </c>
      <c r="F149" s="144">
        <v>91</v>
      </c>
      <c r="G149" s="112" t="str">
        <f t="shared" si="3"/>
        <v>Xuất sắc</v>
      </c>
      <c r="H149" s="307"/>
      <c r="I149" s="39">
        <v>9</v>
      </c>
    </row>
    <row r="150" spans="1:9" s="5" customFormat="1" x14ac:dyDescent="0.25">
      <c r="A150" s="106">
        <v>138</v>
      </c>
      <c r="B150" s="140">
        <v>10</v>
      </c>
      <c r="C150" s="141" t="s">
        <v>810</v>
      </c>
      <c r="D150" s="141" t="s">
        <v>346</v>
      </c>
      <c r="E150" s="142" t="s">
        <v>34</v>
      </c>
      <c r="F150" s="143">
        <v>90</v>
      </c>
      <c r="G150" s="112" t="str">
        <f t="shared" si="3"/>
        <v>Xuất sắc</v>
      </c>
      <c r="H150" s="306"/>
      <c r="I150" s="39">
        <v>10</v>
      </c>
    </row>
    <row r="151" spans="1:9" s="5" customFormat="1" x14ac:dyDescent="0.25">
      <c r="A151" s="106">
        <v>139</v>
      </c>
      <c r="B151" s="140">
        <v>11</v>
      </c>
      <c r="C151" s="141" t="s">
        <v>811</v>
      </c>
      <c r="D151" s="141" t="s">
        <v>145</v>
      </c>
      <c r="E151" s="142" t="s">
        <v>38</v>
      </c>
      <c r="F151" s="143">
        <v>90</v>
      </c>
      <c r="G151" s="112" t="str">
        <f t="shared" si="3"/>
        <v>Xuất sắc</v>
      </c>
      <c r="H151" s="306"/>
      <c r="I151" s="39">
        <v>11</v>
      </c>
    </row>
    <row r="152" spans="1:9" s="5" customFormat="1" x14ac:dyDescent="0.25">
      <c r="A152" s="106">
        <v>140</v>
      </c>
      <c r="B152" s="140">
        <v>12</v>
      </c>
      <c r="C152" s="141" t="s">
        <v>812</v>
      </c>
      <c r="D152" s="141" t="s">
        <v>813</v>
      </c>
      <c r="E152" s="142" t="s">
        <v>14</v>
      </c>
      <c r="F152" s="143">
        <v>90</v>
      </c>
      <c r="G152" s="112" t="str">
        <f t="shared" si="3"/>
        <v>Xuất sắc</v>
      </c>
      <c r="H152" s="306"/>
      <c r="I152" s="39">
        <v>12</v>
      </c>
    </row>
    <row r="153" spans="1:9" s="5" customFormat="1" x14ac:dyDescent="0.25">
      <c r="A153" s="106">
        <v>141</v>
      </c>
      <c r="B153" s="140">
        <v>13</v>
      </c>
      <c r="C153" s="141" t="s">
        <v>814</v>
      </c>
      <c r="D153" s="141" t="s">
        <v>815</v>
      </c>
      <c r="E153" s="142" t="s">
        <v>14</v>
      </c>
      <c r="F153" s="143">
        <v>90</v>
      </c>
      <c r="G153" s="112" t="str">
        <f t="shared" si="3"/>
        <v>Xuất sắc</v>
      </c>
      <c r="H153" s="306"/>
      <c r="I153" s="39">
        <v>13</v>
      </c>
    </row>
    <row r="154" spans="1:9" s="5" customFormat="1" x14ac:dyDescent="0.25">
      <c r="A154" s="106">
        <v>142</v>
      </c>
      <c r="B154" s="140">
        <v>14</v>
      </c>
      <c r="C154" s="141" t="s">
        <v>816</v>
      </c>
      <c r="D154" s="141" t="s">
        <v>44</v>
      </c>
      <c r="E154" s="142" t="s">
        <v>324</v>
      </c>
      <c r="F154" s="143">
        <v>90</v>
      </c>
      <c r="G154" s="112" t="str">
        <f t="shared" si="3"/>
        <v>Xuất sắc</v>
      </c>
      <c r="H154" s="306"/>
      <c r="I154" s="39">
        <v>14</v>
      </c>
    </row>
    <row r="155" spans="1:9" s="5" customFormat="1" x14ac:dyDescent="0.25">
      <c r="A155" s="106">
        <v>143</v>
      </c>
      <c r="B155" s="140">
        <v>15</v>
      </c>
      <c r="C155" s="141" t="s">
        <v>817</v>
      </c>
      <c r="D155" s="141" t="s">
        <v>403</v>
      </c>
      <c r="E155" s="142" t="s">
        <v>21</v>
      </c>
      <c r="F155" s="143">
        <v>90</v>
      </c>
      <c r="G155" s="112" t="str">
        <f t="shared" si="3"/>
        <v>Xuất sắc</v>
      </c>
      <c r="H155" s="306"/>
      <c r="I155" s="39">
        <v>15</v>
      </c>
    </row>
    <row r="156" spans="1:9" s="5" customFormat="1" x14ac:dyDescent="0.25">
      <c r="A156" s="106">
        <v>144</v>
      </c>
      <c r="B156" s="140">
        <v>16</v>
      </c>
      <c r="C156" s="141" t="s">
        <v>818</v>
      </c>
      <c r="D156" s="141" t="s">
        <v>150</v>
      </c>
      <c r="E156" s="142" t="s">
        <v>26</v>
      </c>
      <c r="F156" s="144">
        <v>90</v>
      </c>
      <c r="G156" s="112" t="str">
        <f t="shared" si="3"/>
        <v>Xuất sắc</v>
      </c>
      <c r="H156" s="307"/>
      <c r="I156" s="39">
        <v>16</v>
      </c>
    </row>
    <row r="157" spans="1:9" s="5" customFormat="1" x14ac:dyDescent="0.25">
      <c r="A157" s="106">
        <v>145</v>
      </c>
      <c r="B157" s="140">
        <v>17</v>
      </c>
      <c r="C157" s="141" t="s">
        <v>819</v>
      </c>
      <c r="D157" s="141" t="s">
        <v>44</v>
      </c>
      <c r="E157" s="142" t="s">
        <v>61</v>
      </c>
      <c r="F157" s="144">
        <v>90</v>
      </c>
      <c r="G157" s="112" t="str">
        <f t="shared" si="3"/>
        <v>Xuất sắc</v>
      </c>
      <c r="H157" s="307"/>
      <c r="I157" s="39">
        <v>17</v>
      </c>
    </row>
    <row r="158" spans="1:9" s="5" customFormat="1" x14ac:dyDescent="0.25">
      <c r="A158" s="106">
        <v>146</v>
      </c>
      <c r="B158" s="140">
        <v>18</v>
      </c>
      <c r="C158" s="141" t="s">
        <v>820</v>
      </c>
      <c r="D158" s="141" t="s">
        <v>126</v>
      </c>
      <c r="E158" s="142" t="s">
        <v>61</v>
      </c>
      <c r="F158" s="144">
        <v>90</v>
      </c>
      <c r="G158" s="112" t="str">
        <f t="shared" si="3"/>
        <v>Xuất sắc</v>
      </c>
      <c r="H158" s="307"/>
      <c r="I158" s="39">
        <v>18</v>
      </c>
    </row>
    <row r="159" spans="1:9" s="5" customFormat="1" x14ac:dyDescent="0.25">
      <c r="A159" s="106">
        <v>147</v>
      </c>
      <c r="B159" s="140">
        <v>19</v>
      </c>
      <c r="C159" s="141" t="s">
        <v>821</v>
      </c>
      <c r="D159" s="141" t="s">
        <v>822</v>
      </c>
      <c r="E159" s="142" t="s">
        <v>823</v>
      </c>
      <c r="F159" s="144">
        <v>90</v>
      </c>
      <c r="G159" s="112" t="str">
        <f t="shared" si="3"/>
        <v>Xuất sắc</v>
      </c>
      <c r="H159" s="307"/>
      <c r="I159" s="39">
        <v>19</v>
      </c>
    </row>
    <row r="160" spans="1:9" s="5" customFormat="1" x14ac:dyDescent="0.25">
      <c r="A160" s="106">
        <v>148</v>
      </c>
      <c r="B160" s="140">
        <v>20</v>
      </c>
      <c r="C160" s="141" t="s">
        <v>824</v>
      </c>
      <c r="D160" s="141" t="s">
        <v>825</v>
      </c>
      <c r="E160" s="142" t="s">
        <v>23</v>
      </c>
      <c r="F160" s="144">
        <v>90</v>
      </c>
      <c r="G160" s="112" t="str">
        <f t="shared" si="3"/>
        <v>Xuất sắc</v>
      </c>
      <c r="H160" s="307"/>
      <c r="I160" s="39">
        <v>20</v>
      </c>
    </row>
    <row r="161" spans="1:9" s="5" customFormat="1" x14ac:dyDescent="0.25">
      <c r="A161" s="106">
        <v>149</v>
      </c>
      <c r="B161" s="140">
        <v>21</v>
      </c>
      <c r="C161" s="141" t="s">
        <v>826</v>
      </c>
      <c r="D161" s="141" t="s">
        <v>183</v>
      </c>
      <c r="E161" s="142" t="s">
        <v>63</v>
      </c>
      <c r="F161" s="143">
        <v>90</v>
      </c>
      <c r="G161" s="112" t="str">
        <f t="shared" si="3"/>
        <v>Xuất sắc</v>
      </c>
      <c r="H161" s="306"/>
      <c r="I161" s="39">
        <v>21</v>
      </c>
    </row>
    <row r="162" spans="1:9" s="5" customFormat="1" x14ac:dyDescent="0.25">
      <c r="A162" s="106">
        <v>150</v>
      </c>
      <c r="B162" s="140">
        <v>22</v>
      </c>
      <c r="C162" s="141" t="s">
        <v>827</v>
      </c>
      <c r="D162" s="141" t="s">
        <v>828</v>
      </c>
      <c r="E162" s="142" t="s">
        <v>63</v>
      </c>
      <c r="F162" s="143">
        <v>90</v>
      </c>
      <c r="G162" s="112" t="str">
        <f t="shared" si="3"/>
        <v>Xuất sắc</v>
      </c>
      <c r="H162" s="306"/>
      <c r="I162" s="39">
        <v>22</v>
      </c>
    </row>
    <row r="163" spans="1:9" s="5" customFormat="1" x14ac:dyDescent="0.25">
      <c r="A163" s="106">
        <v>151</v>
      </c>
      <c r="B163" s="140">
        <v>23</v>
      </c>
      <c r="C163" s="141" t="s">
        <v>829</v>
      </c>
      <c r="D163" s="141" t="s">
        <v>618</v>
      </c>
      <c r="E163" s="142" t="s">
        <v>34</v>
      </c>
      <c r="F163" s="143">
        <v>89</v>
      </c>
      <c r="G163" s="112" t="str">
        <f t="shared" si="3"/>
        <v>Tốt</v>
      </c>
      <c r="H163" s="306"/>
      <c r="I163" s="39">
        <v>1</v>
      </c>
    </row>
    <row r="164" spans="1:9" s="5" customFormat="1" x14ac:dyDescent="0.25">
      <c r="A164" s="106">
        <v>152</v>
      </c>
      <c r="B164" s="140">
        <v>24</v>
      </c>
      <c r="C164" s="141" t="s">
        <v>830</v>
      </c>
      <c r="D164" s="141" t="s">
        <v>69</v>
      </c>
      <c r="E164" s="142" t="s">
        <v>34</v>
      </c>
      <c r="F164" s="143">
        <v>89</v>
      </c>
      <c r="G164" s="112" t="str">
        <f t="shared" si="3"/>
        <v>Tốt</v>
      </c>
      <c r="H164" s="306"/>
      <c r="I164" s="39">
        <v>2</v>
      </c>
    </row>
    <row r="165" spans="1:9" s="5" customFormat="1" x14ac:dyDescent="0.25">
      <c r="A165" s="106">
        <v>153</v>
      </c>
      <c r="B165" s="140">
        <v>25</v>
      </c>
      <c r="C165" s="141" t="s">
        <v>831</v>
      </c>
      <c r="D165" s="141" t="s">
        <v>832</v>
      </c>
      <c r="E165" s="142" t="s">
        <v>7</v>
      </c>
      <c r="F165" s="143">
        <v>89</v>
      </c>
      <c r="G165" s="112" t="str">
        <f t="shared" si="3"/>
        <v>Tốt</v>
      </c>
      <c r="H165" s="306"/>
      <c r="I165" s="39">
        <v>3</v>
      </c>
    </row>
    <row r="166" spans="1:9" s="5" customFormat="1" x14ac:dyDescent="0.25">
      <c r="A166" s="106">
        <v>154</v>
      </c>
      <c r="B166" s="140">
        <v>26</v>
      </c>
      <c r="C166" s="141" t="s">
        <v>833</v>
      </c>
      <c r="D166" s="141" t="s">
        <v>71</v>
      </c>
      <c r="E166" s="142" t="s">
        <v>43</v>
      </c>
      <c r="F166" s="143">
        <v>89</v>
      </c>
      <c r="G166" s="112" t="str">
        <f t="shared" si="3"/>
        <v>Tốt</v>
      </c>
      <c r="H166" s="306"/>
      <c r="I166" s="39">
        <v>4</v>
      </c>
    </row>
    <row r="167" spans="1:9" s="5" customFormat="1" x14ac:dyDescent="0.25">
      <c r="A167" s="106">
        <v>155</v>
      </c>
      <c r="B167" s="140">
        <v>27</v>
      </c>
      <c r="C167" s="141" t="s">
        <v>834</v>
      </c>
      <c r="D167" s="141" t="s">
        <v>46</v>
      </c>
      <c r="E167" s="142" t="s">
        <v>45</v>
      </c>
      <c r="F167" s="143">
        <v>89</v>
      </c>
      <c r="G167" s="112" t="str">
        <f t="shared" si="3"/>
        <v>Tốt</v>
      </c>
      <c r="H167" s="306"/>
      <c r="I167" s="39">
        <v>5</v>
      </c>
    </row>
    <row r="168" spans="1:9" s="5" customFormat="1" x14ac:dyDescent="0.25">
      <c r="A168" s="106">
        <v>156</v>
      </c>
      <c r="B168" s="140">
        <v>28</v>
      </c>
      <c r="C168" s="141" t="s">
        <v>835</v>
      </c>
      <c r="D168" s="141" t="s">
        <v>46</v>
      </c>
      <c r="E168" s="142" t="s">
        <v>45</v>
      </c>
      <c r="F168" s="143">
        <v>89</v>
      </c>
      <c r="G168" s="112" t="str">
        <f t="shared" si="3"/>
        <v>Tốt</v>
      </c>
      <c r="H168" s="307"/>
      <c r="I168" s="39">
        <v>6</v>
      </c>
    </row>
    <row r="169" spans="1:9" s="5" customFormat="1" x14ac:dyDescent="0.25">
      <c r="A169" s="106">
        <v>157</v>
      </c>
      <c r="B169" s="140">
        <v>29</v>
      </c>
      <c r="C169" s="141" t="s">
        <v>836</v>
      </c>
      <c r="D169" s="141" t="s">
        <v>837</v>
      </c>
      <c r="E169" s="142" t="s">
        <v>21</v>
      </c>
      <c r="F169" s="143">
        <v>89</v>
      </c>
      <c r="G169" s="112" t="str">
        <f t="shared" si="3"/>
        <v>Tốt</v>
      </c>
      <c r="H169" s="306"/>
      <c r="I169" s="39">
        <v>7</v>
      </c>
    </row>
    <row r="170" spans="1:9" s="5" customFormat="1" x14ac:dyDescent="0.25">
      <c r="A170" s="106">
        <v>158</v>
      </c>
      <c r="B170" s="140">
        <v>30</v>
      </c>
      <c r="C170" s="141" t="s">
        <v>838</v>
      </c>
      <c r="D170" s="141" t="s">
        <v>839</v>
      </c>
      <c r="E170" s="142" t="s">
        <v>21</v>
      </c>
      <c r="F170" s="143">
        <v>89</v>
      </c>
      <c r="G170" s="112" t="str">
        <f t="shared" si="3"/>
        <v>Tốt</v>
      </c>
      <c r="H170" s="306"/>
      <c r="I170" s="39">
        <v>8</v>
      </c>
    </row>
    <row r="171" spans="1:9" s="5" customFormat="1" x14ac:dyDescent="0.25">
      <c r="A171" s="106">
        <v>159</v>
      </c>
      <c r="B171" s="140">
        <v>31</v>
      </c>
      <c r="C171" s="141" t="s">
        <v>840</v>
      </c>
      <c r="D171" s="141" t="s">
        <v>841</v>
      </c>
      <c r="E171" s="142" t="s">
        <v>100</v>
      </c>
      <c r="F171" s="143">
        <v>89</v>
      </c>
      <c r="G171" s="112" t="str">
        <f t="shared" si="3"/>
        <v>Tốt</v>
      </c>
      <c r="H171" s="306"/>
      <c r="I171" s="39">
        <v>9</v>
      </c>
    </row>
    <row r="172" spans="1:9" s="5" customFormat="1" x14ac:dyDescent="0.25">
      <c r="A172" s="106">
        <v>160</v>
      </c>
      <c r="B172" s="140">
        <v>32</v>
      </c>
      <c r="C172" s="141" t="s">
        <v>842</v>
      </c>
      <c r="D172" s="141" t="s">
        <v>126</v>
      </c>
      <c r="E172" s="142" t="s">
        <v>10</v>
      </c>
      <c r="F172" s="144">
        <v>89</v>
      </c>
      <c r="G172" s="112" t="str">
        <f t="shared" si="3"/>
        <v>Tốt</v>
      </c>
      <c r="H172" s="307"/>
      <c r="I172" s="39">
        <v>10</v>
      </c>
    </row>
    <row r="173" spans="1:9" s="5" customFormat="1" x14ac:dyDescent="0.25">
      <c r="A173" s="106">
        <v>161</v>
      </c>
      <c r="B173" s="140">
        <v>33</v>
      </c>
      <c r="C173" s="141" t="s">
        <v>843</v>
      </c>
      <c r="D173" s="141" t="s">
        <v>844</v>
      </c>
      <c r="E173" s="142" t="s">
        <v>10</v>
      </c>
      <c r="F173" s="144">
        <v>89</v>
      </c>
      <c r="G173" s="112" t="str">
        <f t="shared" si="3"/>
        <v>Tốt</v>
      </c>
      <c r="H173" s="307"/>
      <c r="I173" s="39">
        <v>11</v>
      </c>
    </row>
    <row r="174" spans="1:9" s="5" customFormat="1" x14ac:dyDescent="0.25">
      <c r="A174" s="106">
        <v>162</v>
      </c>
      <c r="B174" s="140">
        <v>34</v>
      </c>
      <c r="C174" s="141" t="s">
        <v>845</v>
      </c>
      <c r="D174" s="141" t="s">
        <v>208</v>
      </c>
      <c r="E174" s="142" t="s">
        <v>119</v>
      </c>
      <c r="F174" s="144">
        <v>89</v>
      </c>
      <c r="G174" s="112" t="str">
        <f t="shared" si="3"/>
        <v>Tốt</v>
      </c>
      <c r="H174" s="307"/>
      <c r="I174" s="39">
        <v>12</v>
      </c>
    </row>
    <row r="175" spans="1:9" s="5" customFormat="1" x14ac:dyDescent="0.25">
      <c r="A175" s="114">
        <v>163</v>
      </c>
      <c r="B175" s="140">
        <v>35</v>
      </c>
      <c r="C175" s="141" t="s">
        <v>846</v>
      </c>
      <c r="D175" s="141" t="s">
        <v>18</v>
      </c>
      <c r="E175" s="142" t="s">
        <v>199</v>
      </c>
      <c r="F175" s="143">
        <v>88</v>
      </c>
      <c r="G175" s="112" t="str">
        <f t="shared" si="3"/>
        <v>Tốt</v>
      </c>
      <c r="H175" s="306"/>
      <c r="I175" s="39">
        <v>13</v>
      </c>
    </row>
    <row r="176" spans="1:9" s="5" customFormat="1" x14ac:dyDescent="0.25">
      <c r="A176" s="106">
        <v>164</v>
      </c>
      <c r="B176" s="140">
        <v>36</v>
      </c>
      <c r="C176" s="141" t="s">
        <v>847</v>
      </c>
      <c r="D176" s="141" t="s">
        <v>134</v>
      </c>
      <c r="E176" s="142" t="s">
        <v>100</v>
      </c>
      <c r="F176" s="143">
        <v>88</v>
      </c>
      <c r="G176" s="112" t="str">
        <f t="shared" si="3"/>
        <v>Tốt</v>
      </c>
      <c r="H176" s="306"/>
      <c r="I176" s="39">
        <v>14</v>
      </c>
    </row>
    <row r="177" spans="1:9" s="5" customFormat="1" x14ac:dyDescent="0.25">
      <c r="A177" s="106">
        <v>165</v>
      </c>
      <c r="B177" s="140">
        <v>37</v>
      </c>
      <c r="C177" s="141" t="s">
        <v>848</v>
      </c>
      <c r="D177" s="141" t="s">
        <v>344</v>
      </c>
      <c r="E177" s="142" t="s">
        <v>26</v>
      </c>
      <c r="F177" s="144">
        <v>88</v>
      </c>
      <c r="G177" s="112" t="str">
        <f t="shared" si="3"/>
        <v>Tốt</v>
      </c>
      <c r="H177" s="307"/>
      <c r="I177" s="39">
        <v>15</v>
      </c>
    </row>
    <row r="178" spans="1:9" s="5" customFormat="1" x14ac:dyDescent="0.25">
      <c r="A178" s="106">
        <v>166</v>
      </c>
      <c r="B178" s="140">
        <v>38</v>
      </c>
      <c r="C178" s="141" t="s">
        <v>849</v>
      </c>
      <c r="D178" s="141" t="s">
        <v>850</v>
      </c>
      <c r="E178" s="142" t="s">
        <v>61</v>
      </c>
      <c r="F178" s="144">
        <v>88</v>
      </c>
      <c r="G178" s="112" t="str">
        <f t="shared" si="3"/>
        <v>Tốt</v>
      </c>
      <c r="H178" s="307"/>
      <c r="I178" s="39">
        <v>16</v>
      </c>
    </row>
    <row r="179" spans="1:9" s="5" customFormat="1" x14ac:dyDescent="0.25">
      <c r="A179" s="106">
        <v>167</v>
      </c>
      <c r="B179" s="140">
        <v>39</v>
      </c>
      <c r="C179" s="141" t="s">
        <v>851</v>
      </c>
      <c r="D179" s="141" t="s">
        <v>48</v>
      </c>
      <c r="E179" s="142" t="s">
        <v>54</v>
      </c>
      <c r="F179" s="143">
        <v>87</v>
      </c>
      <c r="G179" s="112" t="str">
        <f t="shared" si="3"/>
        <v>Tốt</v>
      </c>
      <c r="H179" s="307"/>
      <c r="I179" s="39">
        <v>17</v>
      </c>
    </row>
    <row r="180" spans="1:9" s="5" customFormat="1" x14ac:dyDescent="0.25">
      <c r="A180" s="106">
        <v>168</v>
      </c>
      <c r="B180" s="140">
        <v>40</v>
      </c>
      <c r="C180" s="141" t="s">
        <v>852</v>
      </c>
      <c r="D180" s="141" t="s">
        <v>853</v>
      </c>
      <c r="E180" s="142" t="s">
        <v>12</v>
      </c>
      <c r="F180" s="145">
        <v>87</v>
      </c>
      <c r="G180" s="112" t="str">
        <f t="shared" si="3"/>
        <v>Tốt</v>
      </c>
      <c r="H180" s="308"/>
      <c r="I180" s="39">
        <v>18</v>
      </c>
    </row>
    <row r="181" spans="1:9" s="5" customFormat="1" x14ac:dyDescent="0.25">
      <c r="A181" s="106">
        <v>169</v>
      </c>
      <c r="B181" s="140">
        <v>41</v>
      </c>
      <c r="C181" s="141" t="s">
        <v>854</v>
      </c>
      <c r="D181" s="141" t="s">
        <v>809</v>
      </c>
      <c r="E181" s="142" t="s">
        <v>855</v>
      </c>
      <c r="F181" s="144">
        <v>86</v>
      </c>
      <c r="G181" s="112" t="str">
        <f t="shared" si="3"/>
        <v>Tốt</v>
      </c>
      <c r="H181" s="307"/>
      <c r="I181" s="39">
        <v>19</v>
      </c>
    </row>
    <row r="182" spans="1:9" s="5" customFormat="1" x14ac:dyDescent="0.25">
      <c r="A182" s="106">
        <v>170</v>
      </c>
      <c r="B182" s="140">
        <v>42</v>
      </c>
      <c r="C182" s="141" t="s">
        <v>856</v>
      </c>
      <c r="D182" s="141" t="s">
        <v>857</v>
      </c>
      <c r="E182" s="142" t="s">
        <v>41</v>
      </c>
      <c r="F182" s="143">
        <v>85</v>
      </c>
      <c r="G182" s="112" t="str">
        <f t="shared" si="3"/>
        <v>Tốt</v>
      </c>
      <c r="H182" s="307"/>
      <c r="I182" s="39">
        <v>20</v>
      </c>
    </row>
    <row r="183" spans="1:9" s="5" customFormat="1" x14ac:dyDescent="0.25">
      <c r="A183" s="106">
        <v>171</v>
      </c>
      <c r="B183" s="140">
        <v>43</v>
      </c>
      <c r="C183" s="141" t="s">
        <v>858</v>
      </c>
      <c r="D183" s="141" t="s">
        <v>57</v>
      </c>
      <c r="E183" s="142" t="s">
        <v>25</v>
      </c>
      <c r="F183" s="146">
        <v>85</v>
      </c>
      <c r="G183" s="112" t="str">
        <f t="shared" si="3"/>
        <v>Tốt</v>
      </c>
      <c r="H183" s="306"/>
      <c r="I183" s="39">
        <v>21</v>
      </c>
    </row>
    <row r="184" spans="1:9" s="5" customFormat="1" x14ac:dyDescent="0.25">
      <c r="A184" s="106">
        <v>172</v>
      </c>
      <c r="B184" s="140">
        <v>44</v>
      </c>
      <c r="C184" s="141" t="s">
        <v>859</v>
      </c>
      <c r="D184" s="141" t="s">
        <v>115</v>
      </c>
      <c r="E184" s="142" t="s">
        <v>137</v>
      </c>
      <c r="F184" s="144">
        <v>85</v>
      </c>
      <c r="G184" s="112" t="str">
        <f t="shared" si="3"/>
        <v>Tốt</v>
      </c>
      <c r="H184" s="307"/>
      <c r="I184" s="39">
        <v>22</v>
      </c>
    </row>
    <row r="185" spans="1:9" s="5" customFormat="1" x14ac:dyDescent="0.25">
      <c r="A185" s="106">
        <v>173</v>
      </c>
      <c r="B185" s="140">
        <v>45</v>
      </c>
      <c r="C185" s="141" t="s">
        <v>860</v>
      </c>
      <c r="D185" s="141" t="s">
        <v>714</v>
      </c>
      <c r="E185" s="142" t="s">
        <v>59</v>
      </c>
      <c r="F185" s="144">
        <v>85</v>
      </c>
      <c r="G185" s="112" t="str">
        <f t="shared" si="3"/>
        <v>Tốt</v>
      </c>
      <c r="H185" s="307"/>
      <c r="I185" s="39">
        <v>23</v>
      </c>
    </row>
    <row r="186" spans="1:9" s="5" customFormat="1" x14ac:dyDescent="0.25">
      <c r="A186" s="106">
        <v>174</v>
      </c>
      <c r="B186" s="140">
        <v>46</v>
      </c>
      <c r="C186" s="141" t="s">
        <v>861</v>
      </c>
      <c r="D186" s="141" t="s">
        <v>171</v>
      </c>
      <c r="E186" s="142" t="s">
        <v>8</v>
      </c>
      <c r="F186" s="143">
        <v>84</v>
      </c>
      <c r="G186" s="112" t="str">
        <f t="shared" si="3"/>
        <v>Tốt</v>
      </c>
      <c r="H186" s="307"/>
      <c r="I186" s="39">
        <v>24</v>
      </c>
    </row>
    <row r="187" spans="1:9" s="5" customFormat="1" x14ac:dyDescent="0.25">
      <c r="A187" s="106">
        <v>175</v>
      </c>
      <c r="B187" s="140">
        <v>47</v>
      </c>
      <c r="C187" s="141" t="s">
        <v>862</v>
      </c>
      <c r="D187" s="141" t="s">
        <v>71</v>
      </c>
      <c r="E187" s="142" t="s">
        <v>54</v>
      </c>
      <c r="F187" s="143">
        <v>83</v>
      </c>
      <c r="G187" s="112" t="str">
        <f t="shared" si="3"/>
        <v>Tốt</v>
      </c>
      <c r="H187" s="306"/>
      <c r="I187" s="39">
        <v>25</v>
      </c>
    </row>
    <row r="188" spans="1:9" s="5" customFormat="1" x14ac:dyDescent="0.25">
      <c r="A188" s="106">
        <v>176</v>
      </c>
      <c r="B188" s="140">
        <v>48</v>
      </c>
      <c r="C188" s="141" t="s">
        <v>863</v>
      </c>
      <c r="D188" s="141" t="s">
        <v>62</v>
      </c>
      <c r="E188" s="142" t="s">
        <v>60</v>
      </c>
      <c r="F188" s="144">
        <v>83</v>
      </c>
      <c r="G188" s="112" t="str">
        <f t="shared" si="3"/>
        <v>Tốt</v>
      </c>
      <c r="H188" s="307"/>
      <c r="I188" s="39">
        <v>26</v>
      </c>
    </row>
    <row r="189" spans="1:9" s="5" customFormat="1" x14ac:dyDescent="0.25">
      <c r="A189" s="114">
        <v>177</v>
      </c>
      <c r="B189" s="140">
        <v>49</v>
      </c>
      <c r="C189" s="141" t="s">
        <v>864</v>
      </c>
      <c r="D189" s="141" t="s">
        <v>52</v>
      </c>
      <c r="E189" s="142" t="s">
        <v>158</v>
      </c>
      <c r="F189" s="144">
        <v>82</v>
      </c>
      <c r="G189" s="112" t="str">
        <f t="shared" si="3"/>
        <v>Tốt</v>
      </c>
      <c r="H189" s="306"/>
      <c r="I189" s="39">
        <v>27</v>
      </c>
    </row>
    <row r="190" spans="1:9" s="5" customFormat="1" x14ac:dyDescent="0.25">
      <c r="A190" s="106">
        <v>178</v>
      </c>
      <c r="B190" s="140">
        <v>50</v>
      </c>
      <c r="C190" s="141" t="s">
        <v>865</v>
      </c>
      <c r="D190" s="141" t="s">
        <v>311</v>
      </c>
      <c r="E190" s="142" t="s">
        <v>11</v>
      </c>
      <c r="F190" s="145">
        <v>82</v>
      </c>
      <c r="G190" s="112" t="str">
        <f t="shared" si="3"/>
        <v>Tốt</v>
      </c>
      <c r="H190" s="308" t="s">
        <v>866</v>
      </c>
      <c r="I190" s="39">
        <v>28</v>
      </c>
    </row>
    <row r="191" spans="1:9" s="5" customFormat="1" x14ac:dyDescent="0.25">
      <c r="A191" s="106">
        <v>179</v>
      </c>
      <c r="B191" s="140">
        <v>51</v>
      </c>
      <c r="C191" s="141" t="s">
        <v>867</v>
      </c>
      <c r="D191" s="141" t="s">
        <v>868</v>
      </c>
      <c r="E191" s="142" t="s">
        <v>22</v>
      </c>
      <c r="F191" s="139">
        <v>81</v>
      </c>
      <c r="G191" s="112" t="str">
        <f t="shared" si="3"/>
        <v>Tốt</v>
      </c>
      <c r="H191" s="309"/>
      <c r="I191" s="39">
        <v>29</v>
      </c>
    </row>
    <row r="192" spans="1:9" s="5" customFormat="1" x14ac:dyDescent="0.25">
      <c r="A192" s="106">
        <v>180</v>
      </c>
      <c r="B192" s="140">
        <v>52</v>
      </c>
      <c r="C192" s="141" t="s">
        <v>869</v>
      </c>
      <c r="D192" s="141" t="s">
        <v>285</v>
      </c>
      <c r="E192" s="142" t="s">
        <v>6</v>
      </c>
      <c r="F192" s="143">
        <v>80</v>
      </c>
      <c r="G192" s="112" t="str">
        <f t="shared" si="3"/>
        <v>Tốt</v>
      </c>
      <c r="H192" s="306"/>
      <c r="I192" s="39">
        <v>30</v>
      </c>
    </row>
    <row r="193" spans="1:9" s="5" customFormat="1" x14ac:dyDescent="0.25">
      <c r="A193" s="106">
        <v>181</v>
      </c>
      <c r="B193" s="140">
        <v>53</v>
      </c>
      <c r="C193" s="141" t="s">
        <v>870</v>
      </c>
      <c r="D193" s="141" t="s">
        <v>417</v>
      </c>
      <c r="E193" s="142" t="s">
        <v>190</v>
      </c>
      <c r="F193" s="143">
        <v>80</v>
      </c>
      <c r="G193" s="112" t="str">
        <f t="shared" si="3"/>
        <v>Tốt</v>
      </c>
      <c r="H193" s="306"/>
      <c r="I193" s="39">
        <v>31</v>
      </c>
    </row>
    <row r="194" spans="1:9" s="5" customFormat="1" x14ac:dyDescent="0.25">
      <c r="A194" s="106">
        <v>182</v>
      </c>
      <c r="B194" s="140">
        <v>54</v>
      </c>
      <c r="C194" s="141" t="s">
        <v>871</v>
      </c>
      <c r="D194" s="141" t="s">
        <v>424</v>
      </c>
      <c r="E194" s="142" t="s">
        <v>375</v>
      </c>
      <c r="F194" s="144">
        <v>80</v>
      </c>
      <c r="G194" s="112" t="str">
        <f t="shared" si="3"/>
        <v>Tốt</v>
      </c>
      <c r="H194" s="307"/>
      <c r="I194" s="39">
        <v>32</v>
      </c>
    </row>
    <row r="195" spans="1:9" s="5" customFormat="1" x14ac:dyDescent="0.25">
      <c r="A195" s="106">
        <v>183</v>
      </c>
      <c r="B195" s="140">
        <v>55</v>
      </c>
      <c r="C195" s="141" t="s">
        <v>872</v>
      </c>
      <c r="D195" s="141" t="s">
        <v>425</v>
      </c>
      <c r="E195" s="142" t="s">
        <v>120</v>
      </c>
      <c r="F195" s="143">
        <v>80</v>
      </c>
      <c r="G195" s="112" t="str">
        <f t="shared" si="3"/>
        <v>Tốt</v>
      </c>
      <c r="H195" s="306"/>
      <c r="I195" s="39">
        <v>33</v>
      </c>
    </row>
    <row r="196" spans="1:9" s="5" customFormat="1" x14ac:dyDescent="0.25">
      <c r="A196" s="106">
        <v>184</v>
      </c>
      <c r="B196" s="140">
        <v>56</v>
      </c>
      <c r="C196" s="141" t="s">
        <v>873</v>
      </c>
      <c r="D196" s="141" t="s">
        <v>49</v>
      </c>
      <c r="E196" s="142" t="s">
        <v>60</v>
      </c>
      <c r="F196" s="144">
        <v>79</v>
      </c>
      <c r="G196" s="112" t="str">
        <f t="shared" si="3"/>
        <v>Khá</v>
      </c>
      <c r="H196" s="307"/>
      <c r="I196" s="39">
        <v>1</v>
      </c>
    </row>
    <row r="197" spans="1:9" s="5" customFormat="1" x14ac:dyDescent="0.25">
      <c r="A197" s="106">
        <v>185</v>
      </c>
      <c r="B197" s="140">
        <v>57</v>
      </c>
      <c r="C197" s="141" t="s">
        <v>874</v>
      </c>
      <c r="D197" s="141" t="s">
        <v>875</v>
      </c>
      <c r="E197" s="142" t="s">
        <v>34</v>
      </c>
      <c r="F197" s="143">
        <v>78</v>
      </c>
      <c r="G197" s="112" t="str">
        <f t="shared" si="3"/>
        <v>Khá</v>
      </c>
      <c r="H197" s="306"/>
      <c r="I197" s="39">
        <v>2</v>
      </c>
    </row>
    <row r="198" spans="1:9" s="5" customFormat="1" x14ac:dyDescent="0.25">
      <c r="A198" s="106">
        <v>186</v>
      </c>
      <c r="B198" s="140">
        <v>58</v>
      </c>
      <c r="C198" s="141" t="s">
        <v>876</v>
      </c>
      <c r="D198" s="141" t="s">
        <v>421</v>
      </c>
      <c r="E198" s="142" t="s">
        <v>422</v>
      </c>
      <c r="F198" s="143">
        <v>76</v>
      </c>
      <c r="G198" s="112" t="str">
        <f t="shared" si="3"/>
        <v>Khá</v>
      </c>
      <c r="H198" s="306"/>
      <c r="I198" s="39">
        <v>3</v>
      </c>
    </row>
    <row r="199" spans="1:9" s="5" customFormat="1" x14ac:dyDescent="0.25">
      <c r="A199" s="106">
        <v>187</v>
      </c>
      <c r="B199" s="140">
        <v>59</v>
      </c>
      <c r="C199" s="141" t="s">
        <v>877</v>
      </c>
      <c r="D199" s="141" t="s">
        <v>878</v>
      </c>
      <c r="E199" s="142" t="s">
        <v>415</v>
      </c>
      <c r="F199" s="144">
        <v>76</v>
      </c>
      <c r="G199" s="112" t="str">
        <f t="shared" si="3"/>
        <v>Khá</v>
      </c>
      <c r="H199" s="307"/>
      <c r="I199" s="39">
        <v>4</v>
      </c>
    </row>
    <row r="200" spans="1:9" s="5" customFormat="1" x14ac:dyDescent="0.25">
      <c r="A200" s="106">
        <v>188</v>
      </c>
      <c r="B200" s="140">
        <v>60</v>
      </c>
      <c r="C200" s="141" t="s">
        <v>879</v>
      </c>
      <c r="D200" s="141" t="s">
        <v>114</v>
      </c>
      <c r="E200" s="142" t="s">
        <v>34</v>
      </c>
      <c r="F200" s="143">
        <v>75</v>
      </c>
      <c r="G200" s="112" t="str">
        <f t="shared" si="3"/>
        <v>Khá</v>
      </c>
      <c r="H200" s="306"/>
      <c r="I200" s="39">
        <v>5</v>
      </c>
    </row>
    <row r="201" spans="1:9" s="5" customFormat="1" x14ac:dyDescent="0.25">
      <c r="A201" s="106">
        <v>189</v>
      </c>
      <c r="B201" s="140">
        <v>61</v>
      </c>
      <c r="C201" s="141" t="s">
        <v>880</v>
      </c>
      <c r="D201" s="141" t="s">
        <v>881</v>
      </c>
      <c r="E201" s="142" t="s">
        <v>882</v>
      </c>
      <c r="F201" s="143">
        <v>75</v>
      </c>
      <c r="G201" s="112" t="str">
        <f t="shared" si="3"/>
        <v>Khá</v>
      </c>
      <c r="H201" s="306"/>
      <c r="I201" s="39">
        <v>6</v>
      </c>
    </row>
    <row r="202" spans="1:9" s="5" customFormat="1" x14ac:dyDescent="0.25">
      <c r="A202" s="106">
        <v>190</v>
      </c>
      <c r="B202" s="140">
        <v>62</v>
      </c>
      <c r="C202" s="141" t="s">
        <v>883</v>
      </c>
      <c r="D202" s="141" t="s">
        <v>884</v>
      </c>
      <c r="E202" s="142" t="s">
        <v>64</v>
      </c>
      <c r="F202" s="144">
        <v>75</v>
      </c>
      <c r="G202" s="112" t="str">
        <f t="shared" si="3"/>
        <v>Khá</v>
      </c>
      <c r="H202" s="307"/>
      <c r="I202" s="39">
        <v>7</v>
      </c>
    </row>
    <row r="203" spans="1:9" s="5" customFormat="1" x14ac:dyDescent="0.25">
      <c r="A203" s="106">
        <v>191</v>
      </c>
      <c r="B203" s="140">
        <v>63</v>
      </c>
      <c r="C203" s="141" t="s">
        <v>885</v>
      </c>
      <c r="D203" s="141" t="s">
        <v>151</v>
      </c>
      <c r="E203" s="142" t="s">
        <v>147</v>
      </c>
      <c r="F203" s="144">
        <v>63</v>
      </c>
      <c r="G203" s="112" t="str">
        <f t="shared" si="3"/>
        <v>Trung bình</v>
      </c>
      <c r="H203" s="307"/>
      <c r="I203" s="39"/>
    </row>
    <row r="204" spans="1:9" s="5" customFormat="1" x14ac:dyDescent="0.25">
      <c r="A204" s="106">
        <v>192</v>
      </c>
      <c r="B204" s="140">
        <v>64</v>
      </c>
      <c r="C204" s="147" t="s">
        <v>886</v>
      </c>
      <c r="D204" s="147" t="s">
        <v>196</v>
      </c>
      <c r="E204" s="148" t="s">
        <v>22</v>
      </c>
      <c r="F204" s="149">
        <v>0</v>
      </c>
      <c r="G204" s="122" t="str">
        <f t="shared" si="3"/>
        <v>Kém</v>
      </c>
      <c r="H204" s="310" t="s">
        <v>2341</v>
      </c>
      <c r="I204" s="39"/>
    </row>
    <row r="205" spans="1:9" s="5" customFormat="1" x14ac:dyDescent="0.25">
      <c r="A205" s="150">
        <v>193</v>
      </c>
      <c r="B205" s="151">
        <v>65</v>
      </c>
      <c r="C205" s="152" t="s">
        <v>887</v>
      </c>
      <c r="D205" s="152" t="s">
        <v>416</v>
      </c>
      <c r="E205" s="153" t="s">
        <v>59</v>
      </c>
      <c r="F205" s="154">
        <v>0</v>
      </c>
      <c r="G205" s="155" t="str">
        <f t="shared" ref="G205" si="4">IF(F205&gt;=90,"Xuất sắc",IF(F205&gt;=80,"Tốt",IF(F205&gt;=65,"Khá",IF(F205&gt;=50,"Trung bình",IF(F205&gt;=35,"Yếu","Kém")))))</f>
        <v>Kém</v>
      </c>
      <c r="H205" s="310" t="s">
        <v>2341</v>
      </c>
      <c r="I205" s="39"/>
    </row>
    <row r="206" spans="1:9" s="5" customFormat="1" x14ac:dyDescent="0.25">
      <c r="A206" s="124"/>
      <c r="B206" s="156"/>
      <c r="C206" s="157" t="s">
        <v>888</v>
      </c>
      <c r="D206" s="113"/>
      <c r="E206" s="158"/>
      <c r="F206" s="159"/>
      <c r="G206" s="160"/>
      <c r="H206" s="160"/>
    </row>
    <row r="207" spans="1:9" s="5" customFormat="1" x14ac:dyDescent="0.25">
      <c r="A207" s="106">
        <v>194</v>
      </c>
      <c r="B207" s="161">
        <v>1</v>
      </c>
      <c r="C207" s="162" t="s">
        <v>889</v>
      </c>
      <c r="D207" s="162" t="s">
        <v>890</v>
      </c>
      <c r="E207" s="163" t="s">
        <v>383</v>
      </c>
      <c r="F207" s="164">
        <v>98</v>
      </c>
      <c r="G207" s="112" t="str">
        <f t="shared" ref="G207:G270" si="5">IF(F207&gt;=90,"Xuất sắc",IF(F207&gt;=80,"Tốt",IF(F207&gt;=65,"Khá",IF(F207&gt;=50,"Trung bình",IF(F207&gt;=35,"Yếu","Kém")))))</f>
        <v>Xuất sắc</v>
      </c>
      <c r="H207" s="311"/>
      <c r="I207" s="5">
        <v>1</v>
      </c>
    </row>
    <row r="208" spans="1:9" s="5" customFormat="1" x14ac:dyDescent="0.25">
      <c r="A208" s="106">
        <v>195</v>
      </c>
      <c r="B208" s="161">
        <v>2</v>
      </c>
      <c r="C208" s="162" t="s">
        <v>891</v>
      </c>
      <c r="D208" s="162" t="s">
        <v>892</v>
      </c>
      <c r="E208" s="163" t="s">
        <v>34</v>
      </c>
      <c r="F208" s="161">
        <v>97</v>
      </c>
      <c r="G208" s="112" t="str">
        <f t="shared" si="5"/>
        <v>Xuất sắc</v>
      </c>
      <c r="H208" s="311"/>
      <c r="I208" s="5">
        <v>2</v>
      </c>
    </row>
    <row r="209" spans="1:9" s="5" customFormat="1" x14ac:dyDescent="0.25">
      <c r="A209" s="106">
        <v>196</v>
      </c>
      <c r="B209" s="161">
        <v>3</v>
      </c>
      <c r="C209" s="162" t="s">
        <v>893</v>
      </c>
      <c r="D209" s="162" t="s">
        <v>46</v>
      </c>
      <c r="E209" s="163" t="s">
        <v>80</v>
      </c>
      <c r="F209" s="161">
        <v>97</v>
      </c>
      <c r="G209" s="112" t="str">
        <f t="shared" si="5"/>
        <v>Xuất sắc</v>
      </c>
      <c r="H209" s="311"/>
      <c r="I209" s="5">
        <v>3</v>
      </c>
    </row>
    <row r="210" spans="1:9" s="5" customFormat="1" x14ac:dyDescent="0.25">
      <c r="A210" s="106">
        <v>197</v>
      </c>
      <c r="B210" s="161">
        <v>4</v>
      </c>
      <c r="C210" s="162" t="s">
        <v>894</v>
      </c>
      <c r="D210" s="162" t="s">
        <v>406</v>
      </c>
      <c r="E210" s="163" t="s">
        <v>287</v>
      </c>
      <c r="F210" s="161">
        <v>97</v>
      </c>
      <c r="G210" s="112" t="str">
        <f t="shared" si="5"/>
        <v>Xuất sắc</v>
      </c>
      <c r="H210" s="311"/>
      <c r="I210" s="5">
        <v>4</v>
      </c>
    </row>
    <row r="211" spans="1:9" s="5" customFormat="1" x14ac:dyDescent="0.25">
      <c r="A211" s="106">
        <v>198</v>
      </c>
      <c r="B211" s="161">
        <v>5</v>
      </c>
      <c r="C211" s="162" t="s">
        <v>895</v>
      </c>
      <c r="D211" s="162" t="s">
        <v>346</v>
      </c>
      <c r="E211" s="163" t="s">
        <v>34</v>
      </c>
      <c r="F211" s="161">
        <v>96</v>
      </c>
      <c r="G211" s="112" t="str">
        <f t="shared" si="5"/>
        <v>Xuất sắc</v>
      </c>
      <c r="H211" s="311"/>
      <c r="I211" s="5">
        <v>5</v>
      </c>
    </row>
    <row r="212" spans="1:9" s="5" customFormat="1" x14ac:dyDescent="0.25">
      <c r="A212" s="106">
        <v>199</v>
      </c>
      <c r="B212" s="161">
        <v>6</v>
      </c>
      <c r="C212" s="162" t="s">
        <v>896</v>
      </c>
      <c r="D212" s="162" t="s">
        <v>332</v>
      </c>
      <c r="E212" s="163" t="s">
        <v>131</v>
      </c>
      <c r="F212" s="164">
        <v>96</v>
      </c>
      <c r="G212" s="112" t="str">
        <f t="shared" si="5"/>
        <v>Xuất sắc</v>
      </c>
      <c r="H212" s="311"/>
      <c r="I212" s="5">
        <v>6</v>
      </c>
    </row>
    <row r="213" spans="1:9" s="5" customFormat="1" x14ac:dyDescent="0.25">
      <c r="A213" s="106">
        <v>200</v>
      </c>
      <c r="B213" s="161">
        <v>7</v>
      </c>
      <c r="C213" s="162" t="s">
        <v>897</v>
      </c>
      <c r="D213" s="162" t="s">
        <v>898</v>
      </c>
      <c r="E213" s="163" t="s">
        <v>8</v>
      </c>
      <c r="F213" s="164">
        <v>96</v>
      </c>
      <c r="G213" s="112" t="str">
        <f t="shared" si="5"/>
        <v>Xuất sắc</v>
      </c>
      <c r="H213" s="311"/>
      <c r="I213" s="5">
        <v>7</v>
      </c>
    </row>
    <row r="214" spans="1:9" s="5" customFormat="1" x14ac:dyDescent="0.25">
      <c r="A214" s="106">
        <v>201</v>
      </c>
      <c r="B214" s="161">
        <v>8</v>
      </c>
      <c r="C214" s="162" t="s">
        <v>899</v>
      </c>
      <c r="D214" s="162" t="s">
        <v>339</v>
      </c>
      <c r="E214" s="163" t="s">
        <v>12</v>
      </c>
      <c r="F214" s="165">
        <v>96</v>
      </c>
      <c r="G214" s="112" t="str">
        <f t="shared" si="5"/>
        <v>Xuất sắc</v>
      </c>
      <c r="H214" s="311"/>
      <c r="I214" s="5">
        <v>8</v>
      </c>
    </row>
    <row r="215" spans="1:9" s="5" customFormat="1" x14ac:dyDescent="0.25">
      <c r="A215" s="106">
        <v>202</v>
      </c>
      <c r="B215" s="161">
        <v>9</v>
      </c>
      <c r="C215" s="162" t="s">
        <v>900</v>
      </c>
      <c r="D215" s="162" t="s">
        <v>346</v>
      </c>
      <c r="E215" s="163" t="s">
        <v>54</v>
      </c>
      <c r="F215" s="161">
        <v>90</v>
      </c>
      <c r="G215" s="112" t="str">
        <f t="shared" si="5"/>
        <v>Xuất sắc</v>
      </c>
      <c r="H215" s="311"/>
      <c r="I215" s="5">
        <v>9</v>
      </c>
    </row>
    <row r="216" spans="1:9" s="5" customFormat="1" x14ac:dyDescent="0.25">
      <c r="A216" s="106">
        <v>203</v>
      </c>
      <c r="B216" s="161">
        <v>10</v>
      </c>
      <c r="C216" s="162" t="s">
        <v>901</v>
      </c>
      <c r="D216" s="162" t="s">
        <v>136</v>
      </c>
      <c r="E216" s="163" t="s">
        <v>8</v>
      </c>
      <c r="F216" s="164">
        <v>90</v>
      </c>
      <c r="G216" s="112" t="str">
        <f t="shared" si="5"/>
        <v>Xuất sắc</v>
      </c>
      <c r="H216" s="311"/>
      <c r="I216" s="5">
        <v>10</v>
      </c>
    </row>
    <row r="217" spans="1:9" s="5" customFormat="1" x14ac:dyDescent="0.25">
      <c r="A217" s="106">
        <v>204</v>
      </c>
      <c r="B217" s="161">
        <v>11</v>
      </c>
      <c r="C217" s="162" t="s">
        <v>902</v>
      </c>
      <c r="D217" s="162" t="s">
        <v>903</v>
      </c>
      <c r="E217" s="163" t="s">
        <v>8</v>
      </c>
      <c r="F217" s="164">
        <v>90</v>
      </c>
      <c r="G217" s="112" t="str">
        <f t="shared" si="5"/>
        <v>Xuất sắc</v>
      </c>
      <c r="H217" s="311"/>
      <c r="I217" s="5">
        <v>11</v>
      </c>
    </row>
    <row r="218" spans="1:9" s="5" customFormat="1" x14ac:dyDescent="0.25">
      <c r="A218" s="106">
        <v>205</v>
      </c>
      <c r="B218" s="161">
        <v>12</v>
      </c>
      <c r="C218" s="162" t="s">
        <v>904</v>
      </c>
      <c r="D218" s="162" t="s">
        <v>18</v>
      </c>
      <c r="E218" s="163" t="s">
        <v>22</v>
      </c>
      <c r="F218" s="164">
        <v>90</v>
      </c>
      <c r="G218" s="112" t="str">
        <f t="shared" si="5"/>
        <v>Xuất sắc</v>
      </c>
      <c r="H218" s="311"/>
      <c r="I218" s="5">
        <v>12</v>
      </c>
    </row>
    <row r="219" spans="1:9" s="5" customFormat="1" x14ac:dyDescent="0.25">
      <c r="A219" s="106">
        <v>206</v>
      </c>
      <c r="B219" s="161">
        <v>13</v>
      </c>
      <c r="C219" s="162" t="s">
        <v>905</v>
      </c>
      <c r="D219" s="162" t="s">
        <v>906</v>
      </c>
      <c r="E219" s="163" t="s">
        <v>11</v>
      </c>
      <c r="F219" s="164">
        <v>90</v>
      </c>
      <c r="G219" s="112" t="str">
        <f t="shared" si="5"/>
        <v>Xuất sắc</v>
      </c>
      <c r="H219" s="311"/>
      <c r="I219" s="5">
        <v>13</v>
      </c>
    </row>
    <row r="220" spans="1:9" s="5" customFormat="1" x14ac:dyDescent="0.25">
      <c r="A220" s="106">
        <v>207</v>
      </c>
      <c r="B220" s="161">
        <v>14</v>
      </c>
      <c r="C220" s="162" t="s">
        <v>907</v>
      </c>
      <c r="D220" s="162" t="s">
        <v>203</v>
      </c>
      <c r="E220" s="163" t="s">
        <v>81</v>
      </c>
      <c r="F220" s="161">
        <v>90</v>
      </c>
      <c r="G220" s="112" t="str">
        <f t="shared" si="5"/>
        <v>Xuất sắc</v>
      </c>
      <c r="H220" s="311"/>
      <c r="I220" s="5">
        <v>14</v>
      </c>
    </row>
    <row r="221" spans="1:9" s="5" customFormat="1" x14ac:dyDescent="0.25">
      <c r="A221" s="106">
        <v>208</v>
      </c>
      <c r="B221" s="161">
        <v>15</v>
      </c>
      <c r="C221" s="162" t="s">
        <v>908</v>
      </c>
      <c r="D221" s="162" t="s">
        <v>126</v>
      </c>
      <c r="E221" s="163" t="s">
        <v>17</v>
      </c>
      <c r="F221" s="161">
        <v>90</v>
      </c>
      <c r="G221" s="112" t="str">
        <f t="shared" si="5"/>
        <v>Xuất sắc</v>
      </c>
      <c r="H221" s="311"/>
      <c r="I221" s="5">
        <v>15</v>
      </c>
    </row>
    <row r="222" spans="1:9" s="5" customFormat="1" x14ac:dyDescent="0.25">
      <c r="A222" s="106">
        <v>209</v>
      </c>
      <c r="B222" s="161">
        <v>16</v>
      </c>
      <c r="C222" s="162" t="s">
        <v>909</v>
      </c>
      <c r="D222" s="162" t="s">
        <v>50</v>
      </c>
      <c r="E222" s="163" t="s">
        <v>61</v>
      </c>
      <c r="F222" s="161">
        <v>90</v>
      </c>
      <c r="G222" s="112" t="str">
        <f t="shared" si="5"/>
        <v>Xuất sắc</v>
      </c>
      <c r="H222" s="311"/>
      <c r="I222" s="5">
        <v>16</v>
      </c>
    </row>
    <row r="223" spans="1:9" s="5" customFormat="1" x14ac:dyDescent="0.25">
      <c r="A223" s="106">
        <v>210</v>
      </c>
      <c r="B223" s="161">
        <v>17</v>
      </c>
      <c r="C223" s="162" t="s">
        <v>910</v>
      </c>
      <c r="D223" s="162" t="s">
        <v>19</v>
      </c>
      <c r="E223" s="163" t="s">
        <v>61</v>
      </c>
      <c r="F223" s="161">
        <v>90</v>
      </c>
      <c r="G223" s="112" t="str">
        <f t="shared" si="5"/>
        <v>Xuất sắc</v>
      </c>
      <c r="H223" s="311"/>
      <c r="I223" s="5">
        <v>17</v>
      </c>
    </row>
    <row r="224" spans="1:9" s="5" customFormat="1" x14ac:dyDescent="0.25">
      <c r="A224" s="106">
        <v>211</v>
      </c>
      <c r="B224" s="161">
        <v>18</v>
      </c>
      <c r="C224" s="162" t="s">
        <v>911</v>
      </c>
      <c r="D224" s="162" t="s">
        <v>109</v>
      </c>
      <c r="E224" s="163" t="s">
        <v>430</v>
      </c>
      <c r="F224" s="161">
        <v>90</v>
      </c>
      <c r="G224" s="112" t="str">
        <f t="shared" si="5"/>
        <v>Xuất sắc</v>
      </c>
      <c r="H224" s="311"/>
      <c r="I224" s="5">
        <v>18</v>
      </c>
    </row>
    <row r="225" spans="1:9" s="5" customFormat="1" x14ac:dyDescent="0.25">
      <c r="A225" s="106">
        <v>212</v>
      </c>
      <c r="B225" s="161">
        <v>19</v>
      </c>
      <c r="C225" s="162" t="s">
        <v>912</v>
      </c>
      <c r="D225" s="162" t="s">
        <v>200</v>
      </c>
      <c r="E225" s="163" t="s">
        <v>12</v>
      </c>
      <c r="F225" s="164">
        <v>90</v>
      </c>
      <c r="G225" s="112" t="str">
        <f t="shared" si="5"/>
        <v>Xuất sắc</v>
      </c>
      <c r="H225" s="311"/>
      <c r="I225" s="5">
        <v>19</v>
      </c>
    </row>
    <row r="226" spans="1:9" s="5" customFormat="1" x14ac:dyDescent="0.25">
      <c r="A226" s="106">
        <v>213</v>
      </c>
      <c r="B226" s="161">
        <v>20</v>
      </c>
      <c r="C226" s="162" t="s">
        <v>913</v>
      </c>
      <c r="D226" s="162" t="s">
        <v>914</v>
      </c>
      <c r="E226" s="163" t="s">
        <v>24</v>
      </c>
      <c r="F226" s="164">
        <v>90</v>
      </c>
      <c r="G226" s="112" t="str">
        <f t="shared" si="5"/>
        <v>Xuất sắc</v>
      </c>
      <c r="H226" s="311"/>
      <c r="I226" s="5">
        <v>20</v>
      </c>
    </row>
    <row r="227" spans="1:9" s="5" customFormat="1" x14ac:dyDescent="0.25">
      <c r="A227" s="106">
        <v>214</v>
      </c>
      <c r="B227" s="161">
        <v>21</v>
      </c>
      <c r="C227" s="162" t="s">
        <v>915</v>
      </c>
      <c r="D227" s="162" t="s">
        <v>428</v>
      </c>
      <c r="E227" s="163" t="s">
        <v>15</v>
      </c>
      <c r="F227" s="164">
        <v>89</v>
      </c>
      <c r="G227" s="112" t="str">
        <f t="shared" si="5"/>
        <v>Tốt</v>
      </c>
      <c r="H227" s="311"/>
      <c r="I227" s="5">
        <v>1</v>
      </c>
    </row>
    <row r="228" spans="1:9" s="5" customFormat="1" x14ac:dyDescent="0.25">
      <c r="A228" s="106">
        <v>215</v>
      </c>
      <c r="B228" s="161">
        <v>22</v>
      </c>
      <c r="C228" s="162" t="s">
        <v>916</v>
      </c>
      <c r="D228" s="162" t="s">
        <v>77</v>
      </c>
      <c r="E228" s="163" t="s">
        <v>423</v>
      </c>
      <c r="F228" s="164">
        <v>89</v>
      </c>
      <c r="G228" s="112" t="str">
        <f t="shared" si="5"/>
        <v>Tốt</v>
      </c>
      <c r="H228" s="311"/>
      <c r="I228" s="5">
        <v>2</v>
      </c>
    </row>
    <row r="229" spans="1:9" s="5" customFormat="1" x14ac:dyDescent="0.25">
      <c r="A229" s="106">
        <v>216</v>
      </c>
      <c r="B229" s="161">
        <v>23</v>
      </c>
      <c r="C229" s="162" t="s">
        <v>917</v>
      </c>
      <c r="D229" s="162" t="s">
        <v>426</v>
      </c>
      <c r="E229" s="163" t="s">
        <v>6</v>
      </c>
      <c r="F229" s="164">
        <v>87</v>
      </c>
      <c r="G229" s="112" t="str">
        <f t="shared" si="5"/>
        <v>Tốt</v>
      </c>
      <c r="H229" s="311"/>
      <c r="I229" s="5">
        <v>3</v>
      </c>
    </row>
    <row r="230" spans="1:9" s="5" customFormat="1" x14ac:dyDescent="0.25">
      <c r="A230" s="106">
        <v>217</v>
      </c>
      <c r="B230" s="161">
        <v>24</v>
      </c>
      <c r="C230" s="162" t="s">
        <v>918</v>
      </c>
      <c r="D230" s="162" t="s">
        <v>919</v>
      </c>
      <c r="E230" s="163" t="s">
        <v>34</v>
      </c>
      <c r="F230" s="166">
        <v>86</v>
      </c>
      <c r="G230" s="112" t="str">
        <f t="shared" si="5"/>
        <v>Tốt</v>
      </c>
      <c r="H230" s="311"/>
      <c r="I230" s="5">
        <v>4</v>
      </c>
    </row>
    <row r="231" spans="1:9" s="5" customFormat="1" x14ac:dyDescent="0.25">
      <c r="A231" s="106">
        <v>218</v>
      </c>
      <c r="B231" s="161">
        <v>25</v>
      </c>
      <c r="C231" s="162" t="s">
        <v>920</v>
      </c>
      <c r="D231" s="162" t="s">
        <v>18</v>
      </c>
      <c r="E231" s="163" t="s">
        <v>37</v>
      </c>
      <c r="F231" s="164">
        <v>86</v>
      </c>
      <c r="G231" s="112" t="str">
        <f t="shared" si="5"/>
        <v>Tốt</v>
      </c>
      <c r="H231" s="311"/>
      <c r="I231" s="5">
        <v>5</v>
      </c>
    </row>
    <row r="232" spans="1:9" s="5" customFormat="1" x14ac:dyDescent="0.25">
      <c r="A232" s="106">
        <v>219</v>
      </c>
      <c r="B232" s="161">
        <v>26</v>
      </c>
      <c r="C232" s="162" t="s">
        <v>921</v>
      </c>
      <c r="D232" s="162" t="s">
        <v>18</v>
      </c>
      <c r="E232" s="163" t="s">
        <v>100</v>
      </c>
      <c r="F232" s="164">
        <v>86</v>
      </c>
      <c r="G232" s="112" t="str">
        <f t="shared" si="5"/>
        <v>Tốt</v>
      </c>
      <c r="H232" s="311"/>
      <c r="I232" s="5">
        <v>6</v>
      </c>
    </row>
    <row r="233" spans="1:9" s="5" customFormat="1" x14ac:dyDescent="0.25">
      <c r="A233" s="106">
        <v>220</v>
      </c>
      <c r="B233" s="161">
        <v>27</v>
      </c>
      <c r="C233" s="162" t="s">
        <v>922</v>
      </c>
      <c r="D233" s="162" t="s">
        <v>923</v>
      </c>
      <c r="E233" s="163" t="s">
        <v>59</v>
      </c>
      <c r="F233" s="161">
        <v>86</v>
      </c>
      <c r="G233" s="112" t="str">
        <f t="shared" si="5"/>
        <v>Tốt</v>
      </c>
      <c r="H233" s="311"/>
      <c r="I233" s="5">
        <v>7</v>
      </c>
    </row>
    <row r="234" spans="1:9" s="5" customFormat="1" x14ac:dyDescent="0.25">
      <c r="A234" s="106">
        <v>221</v>
      </c>
      <c r="B234" s="161">
        <v>28</v>
      </c>
      <c r="C234" s="162" t="s">
        <v>924</v>
      </c>
      <c r="D234" s="162" t="s">
        <v>784</v>
      </c>
      <c r="E234" s="163" t="s">
        <v>34</v>
      </c>
      <c r="F234" s="164">
        <v>85</v>
      </c>
      <c r="G234" s="112" t="str">
        <f t="shared" si="5"/>
        <v>Tốt</v>
      </c>
      <c r="H234" s="311"/>
      <c r="I234" s="5">
        <v>8</v>
      </c>
    </row>
    <row r="235" spans="1:9" s="5" customFormat="1" x14ac:dyDescent="0.25">
      <c r="A235" s="114">
        <v>222</v>
      </c>
      <c r="B235" s="165">
        <v>29</v>
      </c>
      <c r="C235" s="162" t="s">
        <v>925</v>
      </c>
      <c r="D235" s="162" t="s">
        <v>241</v>
      </c>
      <c r="E235" s="163" t="s">
        <v>34</v>
      </c>
      <c r="F235" s="164">
        <v>85</v>
      </c>
      <c r="G235" s="112" t="str">
        <f t="shared" si="5"/>
        <v>Tốt</v>
      </c>
      <c r="H235" s="311"/>
      <c r="I235" s="5">
        <v>9</v>
      </c>
    </row>
    <row r="236" spans="1:9" s="5" customFormat="1" x14ac:dyDescent="0.25">
      <c r="A236" s="106">
        <v>223</v>
      </c>
      <c r="B236" s="161">
        <v>30</v>
      </c>
      <c r="C236" s="162" t="s">
        <v>926</v>
      </c>
      <c r="D236" s="162" t="s">
        <v>927</v>
      </c>
      <c r="E236" s="163" t="s">
        <v>34</v>
      </c>
      <c r="F236" s="164">
        <v>85</v>
      </c>
      <c r="G236" s="112" t="str">
        <f t="shared" si="5"/>
        <v>Tốt</v>
      </c>
      <c r="H236" s="311"/>
      <c r="I236" s="5">
        <v>10</v>
      </c>
    </row>
    <row r="237" spans="1:9" s="5" customFormat="1" x14ac:dyDescent="0.25">
      <c r="A237" s="106">
        <v>224</v>
      </c>
      <c r="B237" s="161">
        <v>31</v>
      </c>
      <c r="C237" s="162" t="s">
        <v>928</v>
      </c>
      <c r="D237" s="162" t="s">
        <v>929</v>
      </c>
      <c r="E237" s="163" t="s">
        <v>34</v>
      </c>
      <c r="F237" s="161">
        <v>85</v>
      </c>
      <c r="G237" s="112" t="str">
        <f t="shared" si="5"/>
        <v>Tốt</v>
      </c>
      <c r="H237" s="311"/>
      <c r="I237" s="5">
        <v>11</v>
      </c>
    </row>
    <row r="238" spans="1:9" s="5" customFormat="1" x14ac:dyDescent="0.25">
      <c r="A238" s="106">
        <v>225</v>
      </c>
      <c r="B238" s="161">
        <v>32</v>
      </c>
      <c r="C238" s="162" t="s">
        <v>930</v>
      </c>
      <c r="D238" s="162" t="s">
        <v>125</v>
      </c>
      <c r="E238" s="163" t="s">
        <v>6</v>
      </c>
      <c r="F238" s="164">
        <v>85</v>
      </c>
      <c r="G238" s="112" t="str">
        <f t="shared" si="5"/>
        <v>Tốt</v>
      </c>
      <c r="H238" s="311"/>
      <c r="I238" s="5">
        <v>12</v>
      </c>
    </row>
    <row r="239" spans="1:9" s="5" customFormat="1" x14ac:dyDescent="0.25">
      <c r="A239" s="106">
        <v>226</v>
      </c>
      <c r="B239" s="161">
        <v>33</v>
      </c>
      <c r="C239" s="162" t="s">
        <v>931</v>
      </c>
      <c r="D239" s="162" t="s">
        <v>339</v>
      </c>
      <c r="E239" s="163" t="s">
        <v>38</v>
      </c>
      <c r="F239" s="161">
        <v>85</v>
      </c>
      <c r="G239" s="112" t="str">
        <f t="shared" si="5"/>
        <v>Tốt</v>
      </c>
      <c r="H239" s="311"/>
      <c r="I239" s="5">
        <v>13</v>
      </c>
    </row>
    <row r="240" spans="1:9" s="5" customFormat="1" x14ac:dyDescent="0.25">
      <c r="A240" s="106">
        <v>227</v>
      </c>
      <c r="B240" s="161">
        <v>34</v>
      </c>
      <c r="C240" s="162" t="s">
        <v>932</v>
      </c>
      <c r="D240" s="162" t="s">
        <v>933</v>
      </c>
      <c r="E240" s="163" t="s">
        <v>7</v>
      </c>
      <c r="F240" s="164">
        <v>85</v>
      </c>
      <c r="G240" s="112" t="str">
        <f t="shared" si="5"/>
        <v>Tốt</v>
      </c>
      <c r="H240" s="311"/>
      <c r="I240" s="5">
        <v>14</v>
      </c>
    </row>
    <row r="241" spans="1:9" s="5" customFormat="1" x14ac:dyDescent="0.25">
      <c r="A241" s="106">
        <v>228</v>
      </c>
      <c r="B241" s="161">
        <v>35</v>
      </c>
      <c r="C241" s="162" t="s">
        <v>934</v>
      </c>
      <c r="D241" s="162" t="s">
        <v>108</v>
      </c>
      <c r="E241" s="163" t="s">
        <v>47</v>
      </c>
      <c r="F241" s="164">
        <v>85</v>
      </c>
      <c r="G241" s="112" t="str">
        <f t="shared" si="5"/>
        <v>Tốt</v>
      </c>
      <c r="H241" s="311"/>
      <c r="I241" s="5">
        <v>15</v>
      </c>
    </row>
    <row r="242" spans="1:9" s="5" customFormat="1" x14ac:dyDescent="0.25">
      <c r="A242" s="106">
        <v>229</v>
      </c>
      <c r="B242" s="161">
        <v>36</v>
      </c>
      <c r="C242" s="162" t="s">
        <v>935</v>
      </c>
      <c r="D242" s="162" t="s">
        <v>171</v>
      </c>
      <c r="E242" s="163" t="s">
        <v>8</v>
      </c>
      <c r="F242" s="164">
        <v>85</v>
      </c>
      <c r="G242" s="112" t="str">
        <f t="shared" si="5"/>
        <v>Tốt</v>
      </c>
      <c r="H242" s="311"/>
      <c r="I242" s="5">
        <v>16</v>
      </c>
    </row>
    <row r="243" spans="1:9" s="5" customFormat="1" x14ac:dyDescent="0.25">
      <c r="A243" s="106">
        <v>230</v>
      </c>
      <c r="B243" s="161">
        <v>37</v>
      </c>
      <c r="C243" s="162" t="s">
        <v>936</v>
      </c>
      <c r="D243" s="162" t="s">
        <v>937</v>
      </c>
      <c r="E243" s="163" t="s">
        <v>158</v>
      </c>
      <c r="F243" s="164">
        <v>85</v>
      </c>
      <c r="G243" s="112" t="str">
        <f t="shared" si="5"/>
        <v>Tốt</v>
      </c>
      <c r="H243" s="311"/>
      <c r="I243" s="5">
        <v>17</v>
      </c>
    </row>
    <row r="244" spans="1:9" s="5" customFormat="1" x14ac:dyDescent="0.25">
      <c r="A244" s="106">
        <v>231</v>
      </c>
      <c r="B244" s="161">
        <v>38</v>
      </c>
      <c r="C244" s="162" t="s">
        <v>938</v>
      </c>
      <c r="D244" s="162" t="s">
        <v>939</v>
      </c>
      <c r="E244" s="163" t="s">
        <v>9</v>
      </c>
      <c r="F244" s="161">
        <v>85</v>
      </c>
      <c r="G244" s="112" t="str">
        <f t="shared" si="5"/>
        <v>Tốt</v>
      </c>
      <c r="H244" s="311"/>
      <c r="I244" s="5">
        <v>18</v>
      </c>
    </row>
    <row r="245" spans="1:9" s="5" customFormat="1" x14ac:dyDescent="0.25">
      <c r="A245" s="106">
        <v>232</v>
      </c>
      <c r="B245" s="161">
        <v>39</v>
      </c>
      <c r="C245" s="162" t="s">
        <v>940</v>
      </c>
      <c r="D245" s="162" t="s">
        <v>941</v>
      </c>
      <c r="E245" s="163" t="s">
        <v>59</v>
      </c>
      <c r="F245" s="161">
        <v>85</v>
      </c>
      <c r="G245" s="112" t="str">
        <f t="shared" si="5"/>
        <v>Tốt</v>
      </c>
      <c r="H245" s="311"/>
      <c r="I245" s="5">
        <v>19</v>
      </c>
    </row>
    <row r="246" spans="1:9" s="5" customFormat="1" x14ac:dyDescent="0.25">
      <c r="A246" s="106">
        <v>233</v>
      </c>
      <c r="B246" s="161">
        <v>40</v>
      </c>
      <c r="C246" s="162" t="s">
        <v>942</v>
      </c>
      <c r="D246" s="162" t="s">
        <v>44</v>
      </c>
      <c r="E246" s="163" t="s">
        <v>61</v>
      </c>
      <c r="F246" s="164">
        <v>85</v>
      </c>
      <c r="G246" s="112" t="str">
        <f t="shared" si="5"/>
        <v>Tốt</v>
      </c>
      <c r="H246" s="311"/>
      <c r="I246" s="5">
        <v>20</v>
      </c>
    </row>
    <row r="247" spans="1:9" s="5" customFormat="1" x14ac:dyDescent="0.25">
      <c r="A247" s="106">
        <v>234</v>
      </c>
      <c r="B247" s="161">
        <v>41</v>
      </c>
      <c r="C247" s="162" t="s">
        <v>943</v>
      </c>
      <c r="D247" s="162" t="s">
        <v>46</v>
      </c>
      <c r="E247" s="163" t="s">
        <v>61</v>
      </c>
      <c r="F247" s="164">
        <v>85</v>
      </c>
      <c r="G247" s="112" t="str">
        <f t="shared" si="5"/>
        <v>Tốt</v>
      </c>
      <c r="H247" s="311"/>
      <c r="I247" s="5">
        <v>21</v>
      </c>
    </row>
    <row r="248" spans="1:9" s="5" customFormat="1" x14ac:dyDescent="0.25">
      <c r="A248" s="106">
        <v>235</v>
      </c>
      <c r="B248" s="161">
        <v>42</v>
      </c>
      <c r="C248" s="162" t="s">
        <v>944</v>
      </c>
      <c r="D248" s="162" t="s">
        <v>18</v>
      </c>
      <c r="E248" s="163" t="s">
        <v>12</v>
      </c>
      <c r="F248" s="165">
        <v>85</v>
      </c>
      <c r="G248" s="112" t="str">
        <f t="shared" si="5"/>
        <v>Tốt</v>
      </c>
      <c r="H248" s="311"/>
      <c r="I248" s="5">
        <v>22</v>
      </c>
    </row>
    <row r="249" spans="1:9" s="5" customFormat="1" x14ac:dyDescent="0.25">
      <c r="A249" s="106">
        <v>236</v>
      </c>
      <c r="B249" s="161">
        <v>43</v>
      </c>
      <c r="C249" s="162" t="s">
        <v>945</v>
      </c>
      <c r="D249" s="162" t="s">
        <v>56</v>
      </c>
      <c r="E249" s="163" t="s">
        <v>12</v>
      </c>
      <c r="F249" s="165">
        <v>85</v>
      </c>
      <c r="G249" s="112" t="str">
        <f t="shared" si="5"/>
        <v>Tốt</v>
      </c>
      <c r="H249" s="311"/>
      <c r="I249" s="5">
        <v>23</v>
      </c>
    </row>
    <row r="250" spans="1:9" s="5" customFormat="1" x14ac:dyDescent="0.25">
      <c r="A250" s="106">
        <v>237</v>
      </c>
      <c r="B250" s="161">
        <v>44</v>
      </c>
      <c r="C250" s="162" t="s">
        <v>946</v>
      </c>
      <c r="D250" s="162" t="s">
        <v>947</v>
      </c>
      <c r="E250" s="163" t="s">
        <v>948</v>
      </c>
      <c r="F250" s="164">
        <v>85</v>
      </c>
      <c r="G250" s="112" t="str">
        <f t="shared" si="5"/>
        <v>Tốt</v>
      </c>
      <c r="H250" s="311"/>
      <c r="I250" s="5">
        <v>24</v>
      </c>
    </row>
    <row r="251" spans="1:9" s="5" customFormat="1" x14ac:dyDescent="0.25">
      <c r="A251" s="106">
        <v>238</v>
      </c>
      <c r="B251" s="161">
        <v>45</v>
      </c>
      <c r="C251" s="162" t="s">
        <v>949</v>
      </c>
      <c r="D251" s="162" t="s">
        <v>146</v>
      </c>
      <c r="E251" s="163" t="s">
        <v>66</v>
      </c>
      <c r="F251" s="161">
        <v>85</v>
      </c>
      <c r="G251" s="112" t="str">
        <f t="shared" si="5"/>
        <v>Tốt</v>
      </c>
      <c r="H251" s="311"/>
      <c r="I251" s="5">
        <v>25</v>
      </c>
    </row>
    <row r="252" spans="1:9" s="5" customFormat="1" x14ac:dyDescent="0.25">
      <c r="A252" s="106">
        <v>239</v>
      </c>
      <c r="B252" s="161">
        <v>46</v>
      </c>
      <c r="C252" s="162" t="s">
        <v>950</v>
      </c>
      <c r="D252" s="162" t="s">
        <v>239</v>
      </c>
      <c r="E252" s="163" t="s">
        <v>122</v>
      </c>
      <c r="F252" s="164">
        <v>84</v>
      </c>
      <c r="G252" s="112" t="str">
        <f t="shared" si="5"/>
        <v>Tốt</v>
      </c>
      <c r="H252" s="311"/>
      <c r="I252" s="5">
        <v>26</v>
      </c>
    </row>
    <row r="253" spans="1:9" s="5" customFormat="1" x14ac:dyDescent="0.25">
      <c r="A253" s="106">
        <v>240</v>
      </c>
      <c r="B253" s="161">
        <v>47</v>
      </c>
      <c r="C253" s="162" t="s">
        <v>951</v>
      </c>
      <c r="D253" s="162" t="s">
        <v>952</v>
      </c>
      <c r="E253" s="163" t="s">
        <v>25</v>
      </c>
      <c r="F253" s="161">
        <v>82</v>
      </c>
      <c r="G253" s="112" t="str">
        <f t="shared" si="5"/>
        <v>Tốt</v>
      </c>
      <c r="H253" s="311"/>
      <c r="I253" s="5">
        <v>27</v>
      </c>
    </row>
    <row r="254" spans="1:9" s="5" customFormat="1" x14ac:dyDescent="0.25">
      <c r="A254" s="106">
        <v>241</v>
      </c>
      <c r="B254" s="161">
        <v>48</v>
      </c>
      <c r="C254" s="162" t="s">
        <v>953</v>
      </c>
      <c r="D254" s="162" t="s">
        <v>954</v>
      </c>
      <c r="E254" s="163" t="s">
        <v>12</v>
      </c>
      <c r="F254" s="164">
        <v>82</v>
      </c>
      <c r="G254" s="112" t="str">
        <f t="shared" si="5"/>
        <v>Tốt</v>
      </c>
      <c r="H254" s="311"/>
      <c r="I254" s="5">
        <v>28</v>
      </c>
    </row>
    <row r="255" spans="1:9" s="5" customFormat="1" x14ac:dyDescent="0.25">
      <c r="A255" s="106">
        <v>242</v>
      </c>
      <c r="B255" s="161">
        <v>49</v>
      </c>
      <c r="C255" s="162" t="s">
        <v>955</v>
      </c>
      <c r="D255" s="162" t="s">
        <v>188</v>
      </c>
      <c r="E255" s="163" t="s">
        <v>956</v>
      </c>
      <c r="F255" s="161">
        <v>80</v>
      </c>
      <c r="G255" s="112" t="str">
        <f t="shared" si="5"/>
        <v>Tốt</v>
      </c>
      <c r="H255" s="311"/>
      <c r="I255" s="5">
        <v>29</v>
      </c>
    </row>
    <row r="256" spans="1:9" s="5" customFormat="1" x14ac:dyDescent="0.25">
      <c r="A256" s="106">
        <v>243</v>
      </c>
      <c r="B256" s="161">
        <v>50</v>
      </c>
      <c r="C256" s="162" t="s">
        <v>957</v>
      </c>
      <c r="D256" s="162" t="s">
        <v>82</v>
      </c>
      <c r="E256" s="163" t="s">
        <v>958</v>
      </c>
      <c r="F256" s="164">
        <v>80</v>
      </c>
      <c r="G256" s="112" t="str">
        <f t="shared" si="5"/>
        <v>Tốt</v>
      </c>
      <c r="H256" s="311"/>
      <c r="I256" s="5">
        <v>30</v>
      </c>
    </row>
    <row r="257" spans="1:9" s="5" customFormat="1" x14ac:dyDescent="0.25">
      <c r="A257" s="106">
        <v>244</v>
      </c>
      <c r="B257" s="161">
        <v>51</v>
      </c>
      <c r="C257" s="162" t="s">
        <v>959</v>
      </c>
      <c r="D257" s="162" t="s">
        <v>960</v>
      </c>
      <c r="E257" s="163" t="s">
        <v>21</v>
      </c>
      <c r="F257" s="164">
        <v>80</v>
      </c>
      <c r="G257" s="112" t="str">
        <f t="shared" si="5"/>
        <v>Tốt</v>
      </c>
      <c r="H257" s="311"/>
      <c r="I257" s="5">
        <v>31</v>
      </c>
    </row>
    <row r="258" spans="1:9" s="5" customFormat="1" x14ac:dyDescent="0.25">
      <c r="A258" s="106">
        <v>245</v>
      </c>
      <c r="B258" s="161">
        <v>52</v>
      </c>
      <c r="C258" s="162" t="s">
        <v>961</v>
      </c>
      <c r="D258" s="162" t="s">
        <v>270</v>
      </c>
      <c r="E258" s="163" t="s">
        <v>207</v>
      </c>
      <c r="F258" s="164">
        <v>80</v>
      </c>
      <c r="G258" s="112" t="str">
        <f t="shared" si="5"/>
        <v>Tốt</v>
      </c>
      <c r="H258" s="311"/>
      <c r="I258" s="5">
        <v>32</v>
      </c>
    </row>
    <row r="259" spans="1:9" s="5" customFormat="1" x14ac:dyDescent="0.25">
      <c r="A259" s="106">
        <v>246</v>
      </c>
      <c r="B259" s="161">
        <v>53</v>
      </c>
      <c r="C259" s="162" t="s">
        <v>962</v>
      </c>
      <c r="D259" s="162" t="s">
        <v>18</v>
      </c>
      <c r="E259" s="163" t="s">
        <v>11</v>
      </c>
      <c r="F259" s="164">
        <v>80</v>
      </c>
      <c r="G259" s="112" t="str">
        <f t="shared" si="5"/>
        <v>Tốt</v>
      </c>
      <c r="H259" s="311"/>
      <c r="I259" s="5">
        <v>33</v>
      </c>
    </row>
    <row r="260" spans="1:9" s="5" customFormat="1" x14ac:dyDescent="0.25">
      <c r="A260" s="106">
        <v>247</v>
      </c>
      <c r="B260" s="161">
        <v>54</v>
      </c>
      <c r="C260" s="162" t="s">
        <v>963</v>
      </c>
      <c r="D260" s="162" t="s">
        <v>964</v>
      </c>
      <c r="E260" s="163" t="s">
        <v>119</v>
      </c>
      <c r="F260" s="161">
        <v>80</v>
      </c>
      <c r="G260" s="112" t="str">
        <f t="shared" si="5"/>
        <v>Tốt</v>
      </c>
      <c r="H260" s="311"/>
      <c r="I260" s="5">
        <v>34</v>
      </c>
    </row>
    <row r="261" spans="1:9" s="5" customFormat="1" x14ac:dyDescent="0.25">
      <c r="A261" s="106">
        <v>248</v>
      </c>
      <c r="B261" s="161">
        <v>55</v>
      </c>
      <c r="C261" s="162" t="s">
        <v>965</v>
      </c>
      <c r="D261" s="162" t="s">
        <v>703</v>
      </c>
      <c r="E261" s="163" t="s">
        <v>5</v>
      </c>
      <c r="F261" s="164">
        <v>80</v>
      </c>
      <c r="G261" s="112" t="str">
        <f t="shared" si="5"/>
        <v>Tốt</v>
      </c>
      <c r="H261" s="311"/>
      <c r="I261" s="5">
        <v>35</v>
      </c>
    </row>
    <row r="262" spans="1:9" s="5" customFormat="1" x14ac:dyDescent="0.25">
      <c r="A262" s="106">
        <v>249</v>
      </c>
      <c r="B262" s="161">
        <v>56</v>
      </c>
      <c r="C262" s="162" t="s">
        <v>966</v>
      </c>
      <c r="D262" s="162" t="s">
        <v>18</v>
      </c>
      <c r="E262" s="163" t="s">
        <v>5</v>
      </c>
      <c r="F262" s="161">
        <v>80</v>
      </c>
      <c r="G262" s="112" t="str">
        <f t="shared" si="5"/>
        <v>Tốt</v>
      </c>
      <c r="H262" s="311"/>
      <c r="I262" s="5">
        <v>36</v>
      </c>
    </row>
    <row r="263" spans="1:9" s="5" customFormat="1" x14ac:dyDescent="0.25">
      <c r="A263" s="106">
        <v>250</v>
      </c>
      <c r="B263" s="161">
        <v>57</v>
      </c>
      <c r="C263" s="162" t="s">
        <v>967</v>
      </c>
      <c r="D263" s="162" t="s">
        <v>968</v>
      </c>
      <c r="E263" s="163" t="s">
        <v>5</v>
      </c>
      <c r="F263" s="165">
        <v>80</v>
      </c>
      <c r="G263" s="112" t="str">
        <f t="shared" si="5"/>
        <v>Tốt</v>
      </c>
      <c r="H263" s="311"/>
      <c r="I263" s="5">
        <v>37</v>
      </c>
    </row>
    <row r="264" spans="1:9" s="5" customFormat="1" x14ac:dyDescent="0.25">
      <c r="A264" s="106">
        <v>251</v>
      </c>
      <c r="B264" s="161">
        <v>58</v>
      </c>
      <c r="C264" s="162" t="s">
        <v>969</v>
      </c>
      <c r="D264" s="162" t="s">
        <v>134</v>
      </c>
      <c r="E264" s="163" t="s">
        <v>63</v>
      </c>
      <c r="F264" s="164">
        <v>80</v>
      </c>
      <c r="G264" s="112" t="str">
        <f t="shared" si="5"/>
        <v>Tốt</v>
      </c>
      <c r="H264" s="311"/>
      <c r="I264" s="5">
        <v>38</v>
      </c>
    </row>
    <row r="265" spans="1:9" s="5" customFormat="1" x14ac:dyDescent="0.25">
      <c r="A265" s="106">
        <v>252</v>
      </c>
      <c r="B265" s="161">
        <v>59</v>
      </c>
      <c r="C265" s="162" t="s">
        <v>970</v>
      </c>
      <c r="D265" s="162" t="s">
        <v>971</v>
      </c>
      <c r="E265" s="163" t="s">
        <v>63</v>
      </c>
      <c r="F265" s="164">
        <v>80</v>
      </c>
      <c r="G265" s="112" t="str">
        <f t="shared" si="5"/>
        <v>Tốt</v>
      </c>
      <c r="H265" s="311"/>
      <c r="I265" s="5">
        <v>39</v>
      </c>
    </row>
    <row r="266" spans="1:9" s="5" customFormat="1" x14ac:dyDescent="0.25">
      <c r="A266" s="106">
        <v>253</v>
      </c>
      <c r="B266" s="161">
        <v>60</v>
      </c>
      <c r="C266" s="162" t="s">
        <v>972</v>
      </c>
      <c r="D266" s="162" t="s">
        <v>973</v>
      </c>
      <c r="E266" s="163" t="s">
        <v>12</v>
      </c>
      <c r="F266" s="161">
        <v>80</v>
      </c>
      <c r="G266" s="112" t="str">
        <f t="shared" si="5"/>
        <v>Tốt</v>
      </c>
      <c r="H266" s="311"/>
      <c r="I266" s="5">
        <v>40</v>
      </c>
    </row>
    <row r="267" spans="1:9" s="5" customFormat="1" x14ac:dyDescent="0.25">
      <c r="A267" s="106">
        <v>254</v>
      </c>
      <c r="B267" s="161">
        <v>61</v>
      </c>
      <c r="C267" s="162" t="s">
        <v>974</v>
      </c>
      <c r="D267" s="162" t="s">
        <v>975</v>
      </c>
      <c r="E267" s="163" t="s">
        <v>12</v>
      </c>
      <c r="F267" s="165">
        <v>80</v>
      </c>
      <c r="G267" s="112" t="str">
        <f t="shared" si="5"/>
        <v>Tốt</v>
      </c>
      <c r="H267" s="311"/>
      <c r="I267" s="5">
        <v>41</v>
      </c>
    </row>
    <row r="268" spans="1:9" s="5" customFormat="1" x14ac:dyDescent="0.25">
      <c r="A268" s="106">
        <v>255</v>
      </c>
      <c r="B268" s="161">
        <v>62</v>
      </c>
      <c r="C268" s="162" t="s">
        <v>976</v>
      </c>
      <c r="D268" s="162" t="s">
        <v>354</v>
      </c>
      <c r="E268" s="163" t="s">
        <v>39</v>
      </c>
      <c r="F268" s="165">
        <v>65</v>
      </c>
      <c r="G268" s="112" t="str">
        <f t="shared" si="5"/>
        <v>Khá</v>
      </c>
      <c r="H268" s="312"/>
    </row>
    <row r="269" spans="1:9" s="5" customFormat="1" x14ac:dyDescent="0.25">
      <c r="A269" s="106">
        <v>256</v>
      </c>
      <c r="B269" s="161">
        <v>63</v>
      </c>
      <c r="C269" s="162" t="s">
        <v>977</v>
      </c>
      <c r="D269" s="162" t="s">
        <v>18</v>
      </c>
      <c r="E269" s="163" t="s">
        <v>12</v>
      </c>
      <c r="F269" s="165">
        <v>65</v>
      </c>
      <c r="G269" s="112" t="str">
        <f t="shared" si="5"/>
        <v>Khá</v>
      </c>
      <c r="H269" s="312"/>
    </row>
    <row r="270" spans="1:9" s="5" customFormat="1" x14ac:dyDescent="0.25">
      <c r="A270" s="106">
        <v>257</v>
      </c>
      <c r="B270" s="161">
        <v>64</v>
      </c>
      <c r="C270" s="162" t="s">
        <v>978</v>
      </c>
      <c r="D270" s="162" t="s">
        <v>213</v>
      </c>
      <c r="E270" s="163" t="s">
        <v>12</v>
      </c>
      <c r="F270" s="165">
        <v>65</v>
      </c>
      <c r="G270" s="112" t="str">
        <f t="shared" si="5"/>
        <v>Khá</v>
      </c>
      <c r="H270" s="312"/>
    </row>
    <row r="271" spans="1:9" s="5" customFormat="1" x14ac:dyDescent="0.25">
      <c r="A271" s="106">
        <v>258</v>
      </c>
      <c r="B271" s="161">
        <v>65</v>
      </c>
      <c r="C271" s="167" t="s">
        <v>979</v>
      </c>
      <c r="D271" s="167" t="s">
        <v>980</v>
      </c>
      <c r="E271" s="168" t="s">
        <v>80</v>
      </c>
      <c r="F271" s="169">
        <v>64</v>
      </c>
      <c r="G271" s="122" t="str">
        <f t="shared" ref="G271" si="6">IF(F271&gt;=90,"Xuất sắc",IF(F271&gt;=80,"Tốt",IF(F271&gt;=65,"Khá",IF(F271&gt;=50,"Trung bình",IF(F271&gt;=35,"Yếu","Kém")))))</f>
        <v>Trung bình</v>
      </c>
      <c r="H271" s="293" t="s">
        <v>981</v>
      </c>
    </row>
    <row r="272" spans="1:9" s="5" customFormat="1" x14ac:dyDescent="0.25">
      <c r="A272" s="124"/>
      <c r="B272" s="160"/>
      <c r="C272" s="125" t="s">
        <v>982</v>
      </c>
      <c r="D272" s="125"/>
      <c r="E272" s="170"/>
      <c r="F272" s="103"/>
      <c r="G272" s="104"/>
      <c r="H272" s="104"/>
    </row>
    <row r="273" spans="1:9" s="5" customFormat="1" x14ac:dyDescent="0.25">
      <c r="A273" s="106">
        <v>259</v>
      </c>
      <c r="B273" s="171">
        <v>1</v>
      </c>
      <c r="C273" s="172" t="s">
        <v>983</v>
      </c>
      <c r="D273" s="172" t="s">
        <v>984</v>
      </c>
      <c r="E273" s="173" t="s">
        <v>67</v>
      </c>
      <c r="F273" s="174">
        <v>100</v>
      </c>
      <c r="G273" s="112" t="str">
        <f t="shared" ref="G273:G336" si="7">IF(F273&gt;=90,"Xuất sắc",IF(F273&gt;=80,"Tốt",IF(F273&gt;=65,"Khá",IF(F273&gt;=50,"Trung bình",IF(F273&gt;=35,"Yếu","Kém")))))</f>
        <v>Xuất sắc</v>
      </c>
      <c r="H273" s="313"/>
      <c r="I273" s="5">
        <v>1</v>
      </c>
    </row>
    <row r="274" spans="1:9" s="5" customFormat="1" x14ac:dyDescent="0.25">
      <c r="A274" s="106">
        <v>260</v>
      </c>
      <c r="B274" s="171">
        <v>2</v>
      </c>
      <c r="C274" s="172" t="s">
        <v>985</v>
      </c>
      <c r="D274" s="172" t="s">
        <v>986</v>
      </c>
      <c r="E274" s="173" t="s">
        <v>61</v>
      </c>
      <c r="F274" s="174">
        <v>99</v>
      </c>
      <c r="G274" s="112" t="str">
        <f t="shared" si="7"/>
        <v>Xuất sắc</v>
      </c>
      <c r="H274" s="313"/>
      <c r="I274" s="5">
        <v>2</v>
      </c>
    </row>
    <row r="275" spans="1:9" s="5" customFormat="1" x14ac:dyDescent="0.25">
      <c r="A275" s="106">
        <v>261</v>
      </c>
      <c r="B275" s="171">
        <v>3</v>
      </c>
      <c r="C275" s="172" t="s">
        <v>987</v>
      </c>
      <c r="D275" s="172" t="s">
        <v>988</v>
      </c>
      <c r="E275" s="173" t="s">
        <v>193</v>
      </c>
      <c r="F275" s="129">
        <v>96</v>
      </c>
      <c r="G275" s="112" t="str">
        <f t="shared" si="7"/>
        <v>Xuất sắc</v>
      </c>
      <c r="H275" s="104"/>
      <c r="I275" s="5">
        <v>3</v>
      </c>
    </row>
    <row r="276" spans="1:9" s="5" customFormat="1" x14ac:dyDescent="0.25">
      <c r="A276" s="106">
        <v>262</v>
      </c>
      <c r="B276" s="171">
        <v>4</v>
      </c>
      <c r="C276" s="172" t="s">
        <v>989</v>
      </c>
      <c r="D276" s="172" t="s">
        <v>990</v>
      </c>
      <c r="E276" s="173" t="s">
        <v>991</v>
      </c>
      <c r="F276" s="160">
        <v>96</v>
      </c>
      <c r="G276" s="112" t="str">
        <f t="shared" si="7"/>
        <v>Xuất sắc</v>
      </c>
      <c r="H276" s="217"/>
      <c r="I276" s="5">
        <v>4</v>
      </c>
    </row>
    <row r="277" spans="1:9" s="5" customFormat="1" x14ac:dyDescent="0.25">
      <c r="A277" s="106">
        <v>263</v>
      </c>
      <c r="B277" s="171">
        <v>5</v>
      </c>
      <c r="C277" s="172" t="s">
        <v>992</v>
      </c>
      <c r="D277" s="172" t="s">
        <v>91</v>
      </c>
      <c r="E277" s="173" t="s">
        <v>958</v>
      </c>
      <c r="F277" s="174">
        <v>90</v>
      </c>
      <c r="G277" s="112" t="str">
        <f t="shared" si="7"/>
        <v>Xuất sắc</v>
      </c>
      <c r="H277" s="313"/>
      <c r="I277" s="5">
        <v>5</v>
      </c>
    </row>
    <row r="278" spans="1:9" s="5" customFormat="1" x14ac:dyDescent="0.25">
      <c r="A278" s="106">
        <v>264</v>
      </c>
      <c r="B278" s="171">
        <v>6</v>
      </c>
      <c r="C278" s="172" t="s">
        <v>993</v>
      </c>
      <c r="D278" s="172" t="s">
        <v>108</v>
      </c>
      <c r="E278" s="173" t="s">
        <v>45</v>
      </c>
      <c r="F278" s="174">
        <v>90</v>
      </c>
      <c r="G278" s="112" t="str">
        <f t="shared" si="7"/>
        <v>Xuất sắc</v>
      </c>
      <c r="H278" s="104"/>
      <c r="I278" s="5">
        <v>6</v>
      </c>
    </row>
    <row r="279" spans="1:9" s="5" customFormat="1" x14ac:dyDescent="0.25">
      <c r="A279" s="106">
        <v>265</v>
      </c>
      <c r="B279" s="171">
        <v>7</v>
      </c>
      <c r="C279" s="172" t="s">
        <v>994</v>
      </c>
      <c r="D279" s="172" t="s">
        <v>18</v>
      </c>
      <c r="E279" s="173" t="s">
        <v>45</v>
      </c>
      <c r="F279" s="174">
        <v>90</v>
      </c>
      <c r="G279" s="112" t="str">
        <f t="shared" si="7"/>
        <v>Xuất sắc</v>
      </c>
      <c r="H279" s="313"/>
      <c r="I279" s="5">
        <v>7</v>
      </c>
    </row>
    <row r="280" spans="1:9" s="5" customFormat="1" x14ac:dyDescent="0.25">
      <c r="A280" s="106">
        <v>266</v>
      </c>
      <c r="B280" s="171">
        <v>8</v>
      </c>
      <c r="C280" s="172" t="s">
        <v>995</v>
      </c>
      <c r="D280" s="172" t="s">
        <v>996</v>
      </c>
      <c r="E280" s="173" t="s">
        <v>15</v>
      </c>
      <c r="F280" s="174">
        <v>90</v>
      </c>
      <c r="G280" s="112" t="str">
        <f t="shared" si="7"/>
        <v>Xuất sắc</v>
      </c>
      <c r="H280" s="313"/>
      <c r="I280" s="5">
        <v>8</v>
      </c>
    </row>
    <row r="281" spans="1:9" s="5" customFormat="1" x14ac:dyDescent="0.25">
      <c r="A281" s="106">
        <v>267</v>
      </c>
      <c r="B281" s="171">
        <v>9</v>
      </c>
      <c r="C281" s="172" t="s">
        <v>997</v>
      </c>
      <c r="D281" s="172" t="s">
        <v>36</v>
      </c>
      <c r="E281" s="173" t="s">
        <v>47</v>
      </c>
      <c r="F281" s="174">
        <v>90</v>
      </c>
      <c r="G281" s="112" t="str">
        <f t="shared" si="7"/>
        <v>Xuất sắc</v>
      </c>
      <c r="H281" s="313"/>
      <c r="I281" s="5">
        <v>9</v>
      </c>
    </row>
    <row r="282" spans="1:9" s="5" customFormat="1" x14ac:dyDescent="0.25">
      <c r="A282" s="106">
        <v>268</v>
      </c>
      <c r="B282" s="171">
        <v>10</v>
      </c>
      <c r="C282" s="172" t="s">
        <v>998</v>
      </c>
      <c r="D282" s="172" t="s">
        <v>220</v>
      </c>
      <c r="E282" s="173" t="s">
        <v>8</v>
      </c>
      <c r="F282" s="174">
        <v>90</v>
      </c>
      <c r="G282" s="112" t="str">
        <f t="shared" si="7"/>
        <v>Xuất sắc</v>
      </c>
      <c r="H282" s="313"/>
      <c r="I282" s="5">
        <v>10</v>
      </c>
    </row>
    <row r="283" spans="1:9" s="5" customFormat="1" x14ac:dyDescent="0.25">
      <c r="A283" s="106">
        <v>269</v>
      </c>
      <c r="B283" s="171">
        <v>11</v>
      </c>
      <c r="C283" s="172" t="s">
        <v>999</v>
      </c>
      <c r="D283" s="172" t="s">
        <v>36</v>
      </c>
      <c r="E283" s="173" t="s">
        <v>8</v>
      </c>
      <c r="F283" s="174">
        <v>90</v>
      </c>
      <c r="G283" s="112" t="str">
        <f t="shared" si="7"/>
        <v>Xuất sắc</v>
      </c>
      <c r="H283" s="104"/>
      <c r="I283" s="5">
        <v>11</v>
      </c>
    </row>
    <row r="284" spans="1:9" s="5" customFormat="1" x14ac:dyDescent="0.25">
      <c r="A284" s="106">
        <v>270</v>
      </c>
      <c r="B284" s="171">
        <v>12</v>
      </c>
      <c r="C284" s="172" t="s">
        <v>1000</v>
      </c>
      <c r="D284" s="172" t="s">
        <v>1001</v>
      </c>
      <c r="E284" s="173" t="s">
        <v>8</v>
      </c>
      <c r="F284" s="129">
        <v>90</v>
      </c>
      <c r="G284" s="112" t="str">
        <f t="shared" si="7"/>
        <v>Xuất sắc</v>
      </c>
      <c r="H284" s="242"/>
      <c r="I284" s="5">
        <v>12</v>
      </c>
    </row>
    <row r="285" spans="1:9" s="5" customFormat="1" x14ac:dyDescent="0.25">
      <c r="A285" s="106">
        <v>271</v>
      </c>
      <c r="B285" s="171">
        <v>13</v>
      </c>
      <c r="C285" s="172" t="s">
        <v>1002</v>
      </c>
      <c r="D285" s="172" t="s">
        <v>71</v>
      </c>
      <c r="E285" s="173" t="s">
        <v>8</v>
      </c>
      <c r="F285" s="129">
        <v>90</v>
      </c>
      <c r="G285" s="112" t="str">
        <f t="shared" si="7"/>
        <v>Xuất sắc</v>
      </c>
      <c r="H285" s="104"/>
      <c r="I285" s="5">
        <v>13</v>
      </c>
    </row>
    <row r="286" spans="1:9" s="5" customFormat="1" x14ac:dyDescent="0.25">
      <c r="A286" s="106">
        <v>272</v>
      </c>
      <c r="B286" s="171">
        <v>14</v>
      </c>
      <c r="C286" s="172" t="s">
        <v>1003</v>
      </c>
      <c r="D286" s="172" t="s">
        <v>839</v>
      </c>
      <c r="E286" s="173" t="s">
        <v>8</v>
      </c>
      <c r="F286" s="175">
        <v>90</v>
      </c>
      <c r="G286" s="112" t="str">
        <f t="shared" si="7"/>
        <v>Xuất sắc</v>
      </c>
      <c r="H286" s="104"/>
      <c r="I286" s="5">
        <v>14</v>
      </c>
    </row>
    <row r="287" spans="1:9" s="5" customFormat="1" x14ac:dyDescent="0.25">
      <c r="A287" s="106">
        <v>273</v>
      </c>
      <c r="B287" s="171">
        <v>15</v>
      </c>
      <c r="C287" s="172" t="s">
        <v>1004</v>
      </c>
      <c r="D287" s="172" t="s">
        <v>1005</v>
      </c>
      <c r="E287" s="173" t="s">
        <v>80</v>
      </c>
      <c r="F287" s="129">
        <v>90</v>
      </c>
      <c r="G287" s="112" t="str">
        <f t="shared" si="7"/>
        <v>Xuất sắc</v>
      </c>
      <c r="H287" s="104"/>
      <c r="I287" s="5">
        <v>15</v>
      </c>
    </row>
    <row r="288" spans="1:9" s="5" customFormat="1" x14ac:dyDescent="0.25">
      <c r="A288" s="106">
        <v>274</v>
      </c>
      <c r="B288" s="171">
        <v>16</v>
      </c>
      <c r="C288" s="172" t="s">
        <v>1006</v>
      </c>
      <c r="D288" s="172" t="s">
        <v>1007</v>
      </c>
      <c r="E288" s="173" t="s">
        <v>147</v>
      </c>
      <c r="F288" s="129">
        <v>90</v>
      </c>
      <c r="G288" s="112" t="str">
        <f t="shared" si="7"/>
        <v>Xuất sắc</v>
      </c>
      <c r="H288" s="104"/>
      <c r="I288" s="5">
        <v>16</v>
      </c>
    </row>
    <row r="289" spans="1:9" s="5" customFormat="1" x14ac:dyDescent="0.25">
      <c r="A289" s="106">
        <v>275</v>
      </c>
      <c r="B289" s="171">
        <v>17</v>
      </c>
      <c r="C289" s="172" t="s">
        <v>1008</v>
      </c>
      <c r="D289" s="172" t="s">
        <v>345</v>
      </c>
      <c r="E289" s="173" t="s">
        <v>9</v>
      </c>
      <c r="F289" s="129">
        <v>90</v>
      </c>
      <c r="G289" s="112" t="str">
        <f t="shared" si="7"/>
        <v>Xuất sắc</v>
      </c>
      <c r="H289" s="104"/>
      <c r="I289" s="5">
        <v>17</v>
      </c>
    </row>
    <row r="290" spans="1:9" s="5" customFormat="1" x14ac:dyDescent="0.25">
      <c r="A290" s="106">
        <v>276</v>
      </c>
      <c r="B290" s="171">
        <v>18</v>
      </c>
      <c r="C290" s="172" t="s">
        <v>1009</v>
      </c>
      <c r="D290" s="172" t="s">
        <v>150</v>
      </c>
      <c r="E290" s="173" t="s">
        <v>175</v>
      </c>
      <c r="F290" s="129">
        <v>90</v>
      </c>
      <c r="G290" s="112" t="str">
        <f t="shared" si="7"/>
        <v>Xuất sắc</v>
      </c>
      <c r="H290" s="104"/>
      <c r="I290" s="5">
        <v>18</v>
      </c>
    </row>
    <row r="291" spans="1:9" s="5" customFormat="1" x14ac:dyDescent="0.25">
      <c r="A291" s="106">
        <v>277</v>
      </c>
      <c r="B291" s="171">
        <v>19</v>
      </c>
      <c r="C291" s="172" t="s">
        <v>1010</v>
      </c>
      <c r="D291" s="172" t="s">
        <v>933</v>
      </c>
      <c r="E291" s="173" t="s">
        <v>61</v>
      </c>
      <c r="F291" s="129">
        <v>90</v>
      </c>
      <c r="G291" s="112" t="str">
        <f t="shared" si="7"/>
        <v>Xuất sắc</v>
      </c>
      <c r="H291" s="104"/>
      <c r="I291" s="5">
        <v>19</v>
      </c>
    </row>
    <row r="292" spans="1:9" s="5" customFormat="1" x14ac:dyDescent="0.25">
      <c r="A292" s="106">
        <v>278</v>
      </c>
      <c r="B292" s="171">
        <v>20</v>
      </c>
      <c r="C292" s="172" t="s">
        <v>1011</v>
      </c>
      <c r="D292" s="172" t="s">
        <v>44</v>
      </c>
      <c r="E292" s="173" t="s">
        <v>5</v>
      </c>
      <c r="F292" s="160">
        <v>90</v>
      </c>
      <c r="G292" s="112" t="str">
        <f t="shared" si="7"/>
        <v>Xuất sắc</v>
      </c>
      <c r="H292" s="218"/>
      <c r="I292" s="5">
        <v>20</v>
      </c>
    </row>
    <row r="293" spans="1:9" s="5" customFormat="1" x14ac:dyDescent="0.25">
      <c r="A293" s="106">
        <v>279</v>
      </c>
      <c r="B293" s="171">
        <v>21</v>
      </c>
      <c r="C293" s="172" t="s">
        <v>1012</v>
      </c>
      <c r="D293" s="172" t="s">
        <v>1013</v>
      </c>
      <c r="E293" s="173" t="s">
        <v>12</v>
      </c>
      <c r="F293" s="160">
        <v>90</v>
      </c>
      <c r="G293" s="112" t="str">
        <f t="shared" si="7"/>
        <v>Xuất sắc</v>
      </c>
      <c r="H293" s="218"/>
      <c r="I293" s="5">
        <v>21</v>
      </c>
    </row>
    <row r="294" spans="1:9" s="5" customFormat="1" x14ac:dyDescent="0.25">
      <c r="A294" s="106">
        <v>280</v>
      </c>
      <c r="B294" s="171">
        <v>22</v>
      </c>
      <c r="C294" s="172" t="s">
        <v>1014</v>
      </c>
      <c r="D294" s="172" t="s">
        <v>1015</v>
      </c>
      <c r="E294" s="173" t="s">
        <v>161</v>
      </c>
      <c r="F294" s="160">
        <v>90</v>
      </c>
      <c r="G294" s="112" t="str">
        <f t="shared" si="7"/>
        <v>Xuất sắc</v>
      </c>
      <c r="H294" s="218"/>
      <c r="I294" s="5">
        <v>22</v>
      </c>
    </row>
    <row r="295" spans="1:9" s="5" customFormat="1" x14ac:dyDescent="0.25">
      <c r="A295" s="106">
        <v>281</v>
      </c>
      <c r="B295" s="171">
        <v>23</v>
      </c>
      <c r="C295" s="172" t="s">
        <v>1016</v>
      </c>
      <c r="D295" s="172" t="s">
        <v>146</v>
      </c>
      <c r="E295" s="173" t="s">
        <v>66</v>
      </c>
      <c r="F295" s="160">
        <v>90</v>
      </c>
      <c r="G295" s="112" t="str">
        <f t="shared" si="7"/>
        <v>Xuất sắc</v>
      </c>
      <c r="H295" s="217"/>
      <c r="I295" s="5">
        <v>23</v>
      </c>
    </row>
    <row r="296" spans="1:9" s="5" customFormat="1" x14ac:dyDescent="0.25">
      <c r="A296" s="106">
        <v>282</v>
      </c>
      <c r="B296" s="171">
        <v>24</v>
      </c>
      <c r="C296" s="172" t="s">
        <v>1017</v>
      </c>
      <c r="D296" s="172" t="s">
        <v>1018</v>
      </c>
      <c r="E296" s="173" t="s">
        <v>142</v>
      </c>
      <c r="F296" s="174">
        <v>89</v>
      </c>
      <c r="G296" s="112" t="str">
        <f t="shared" si="7"/>
        <v>Tốt</v>
      </c>
      <c r="H296" s="313"/>
      <c r="I296" s="5">
        <v>1</v>
      </c>
    </row>
    <row r="297" spans="1:9" s="5" customFormat="1" x14ac:dyDescent="0.25">
      <c r="A297" s="106">
        <v>283</v>
      </c>
      <c r="B297" s="171">
        <v>25</v>
      </c>
      <c r="C297" s="172" t="s">
        <v>1019</v>
      </c>
      <c r="D297" s="172" t="s">
        <v>188</v>
      </c>
      <c r="E297" s="173" t="s">
        <v>14</v>
      </c>
      <c r="F297" s="174">
        <v>89</v>
      </c>
      <c r="G297" s="112" t="str">
        <f t="shared" si="7"/>
        <v>Tốt</v>
      </c>
      <c r="H297" s="313"/>
      <c r="I297" s="5">
        <v>2</v>
      </c>
    </row>
    <row r="298" spans="1:9" s="5" customFormat="1" x14ac:dyDescent="0.25">
      <c r="A298" s="106">
        <v>284</v>
      </c>
      <c r="B298" s="171">
        <v>26</v>
      </c>
      <c r="C298" s="172" t="s">
        <v>1020</v>
      </c>
      <c r="D298" s="172" t="s">
        <v>75</v>
      </c>
      <c r="E298" s="173" t="s">
        <v>47</v>
      </c>
      <c r="F298" s="174">
        <v>89</v>
      </c>
      <c r="G298" s="112" t="str">
        <f t="shared" si="7"/>
        <v>Tốt</v>
      </c>
      <c r="H298" s="313"/>
      <c r="I298" s="5">
        <v>3</v>
      </c>
    </row>
    <row r="299" spans="1:9" s="5" customFormat="1" x14ac:dyDescent="0.25">
      <c r="A299" s="106">
        <v>285</v>
      </c>
      <c r="B299" s="171">
        <v>27</v>
      </c>
      <c r="C299" s="172" t="s">
        <v>1021</v>
      </c>
      <c r="D299" s="172" t="s">
        <v>1022</v>
      </c>
      <c r="E299" s="173" t="s">
        <v>54</v>
      </c>
      <c r="F299" s="174">
        <v>89</v>
      </c>
      <c r="G299" s="112" t="str">
        <f t="shared" si="7"/>
        <v>Tốt</v>
      </c>
      <c r="H299" s="313"/>
      <c r="I299" s="5">
        <v>4</v>
      </c>
    </row>
    <row r="300" spans="1:9" s="5" customFormat="1" x14ac:dyDescent="0.25">
      <c r="A300" s="106">
        <v>286</v>
      </c>
      <c r="B300" s="171">
        <v>28</v>
      </c>
      <c r="C300" s="172" t="s">
        <v>1023</v>
      </c>
      <c r="D300" s="172" t="s">
        <v>57</v>
      </c>
      <c r="E300" s="173" t="s">
        <v>676</v>
      </c>
      <c r="F300" s="174">
        <v>89</v>
      </c>
      <c r="G300" s="112" t="str">
        <f t="shared" si="7"/>
        <v>Tốt</v>
      </c>
      <c r="H300" s="313"/>
      <c r="I300" s="5">
        <v>5</v>
      </c>
    </row>
    <row r="301" spans="1:9" s="5" customFormat="1" x14ac:dyDescent="0.25">
      <c r="A301" s="106">
        <v>287</v>
      </c>
      <c r="B301" s="171">
        <v>29</v>
      </c>
      <c r="C301" s="172" t="s">
        <v>1024</v>
      </c>
      <c r="D301" s="172" t="s">
        <v>1025</v>
      </c>
      <c r="E301" s="173" t="s">
        <v>8</v>
      </c>
      <c r="F301" s="129">
        <v>89</v>
      </c>
      <c r="G301" s="112" t="str">
        <f t="shared" si="7"/>
        <v>Tốt</v>
      </c>
      <c r="H301" s="313"/>
      <c r="I301" s="5">
        <v>6</v>
      </c>
    </row>
    <row r="302" spans="1:9" s="5" customFormat="1" x14ac:dyDescent="0.25">
      <c r="A302" s="106">
        <v>288</v>
      </c>
      <c r="B302" s="171">
        <v>30</v>
      </c>
      <c r="C302" s="172" t="s">
        <v>1026</v>
      </c>
      <c r="D302" s="172" t="s">
        <v>612</v>
      </c>
      <c r="E302" s="173" t="s">
        <v>12</v>
      </c>
      <c r="F302" s="160">
        <v>89</v>
      </c>
      <c r="G302" s="112" t="str">
        <f t="shared" si="7"/>
        <v>Tốt</v>
      </c>
      <c r="H302" s="218"/>
      <c r="I302" s="5">
        <v>7</v>
      </c>
    </row>
    <row r="303" spans="1:9" s="5" customFormat="1" x14ac:dyDescent="0.25">
      <c r="A303" s="106">
        <v>289</v>
      </c>
      <c r="B303" s="171">
        <v>31</v>
      </c>
      <c r="C303" s="172" t="s">
        <v>1027</v>
      </c>
      <c r="D303" s="172" t="s">
        <v>1028</v>
      </c>
      <c r="E303" s="173" t="s">
        <v>343</v>
      </c>
      <c r="F303" s="174">
        <v>88</v>
      </c>
      <c r="G303" s="112" t="str">
        <f t="shared" si="7"/>
        <v>Tốt</v>
      </c>
      <c r="H303" s="313"/>
      <c r="I303" s="5">
        <v>8</v>
      </c>
    </row>
    <row r="304" spans="1:9" s="5" customFormat="1" x14ac:dyDescent="0.25">
      <c r="A304" s="106">
        <v>290</v>
      </c>
      <c r="B304" s="171">
        <v>32</v>
      </c>
      <c r="C304" s="172" t="s">
        <v>1029</v>
      </c>
      <c r="D304" s="172" t="s">
        <v>1030</v>
      </c>
      <c r="E304" s="173" t="s">
        <v>21</v>
      </c>
      <c r="F304" s="174">
        <v>88</v>
      </c>
      <c r="G304" s="112" t="str">
        <f t="shared" si="7"/>
        <v>Tốt</v>
      </c>
      <c r="H304" s="313"/>
      <c r="I304" s="5">
        <v>9</v>
      </c>
    </row>
    <row r="305" spans="1:9" s="5" customFormat="1" x14ac:dyDescent="0.25">
      <c r="A305" s="106">
        <v>291</v>
      </c>
      <c r="B305" s="171">
        <v>33</v>
      </c>
      <c r="C305" s="172" t="s">
        <v>1031</v>
      </c>
      <c r="D305" s="172" t="s">
        <v>703</v>
      </c>
      <c r="E305" s="173" t="s">
        <v>387</v>
      </c>
      <c r="F305" s="129">
        <v>88</v>
      </c>
      <c r="G305" s="112" t="str">
        <f t="shared" si="7"/>
        <v>Tốt</v>
      </c>
      <c r="H305" s="104"/>
      <c r="I305" s="5">
        <v>10</v>
      </c>
    </row>
    <row r="306" spans="1:9" s="5" customFormat="1" x14ac:dyDescent="0.25">
      <c r="A306" s="106">
        <v>292</v>
      </c>
      <c r="B306" s="171">
        <v>34</v>
      </c>
      <c r="C306" s="172" t="s">
        <v>1032</v>
      </c>
      <c r="D306" s="172" t="s">
        <v>65</v>
      </c>
      <c r="E306" s="173" t="s">
        <v>15</v>
      </c>
      <c r="F306" s="174">
        <v>87</v>
      </c>
      <c r="G306" s="112" t="str">
        <f t="shared" si="7"/>
        <v>Tốt</v>
      </c>
      <c r="H306" s="104"/>
      <c r="I306" s="5">
        <v>11</v>
      </c>
    </row>
    <row r="307" spans="1:9" s="5" customFormat="1" x14ac:dyDescent="0.25">
      <c r="A307" s="106">
        <v>293</v>
      </c>
      <c r="B307" s="171">
        <v>35</v>
      </c>
      <c r="C307" s="172" t="s">
        <v>1033</v>
      </c>
      <c r="D307" s="172" t="s">
        <v>1034</v>
      </c>
      <c r="E307" s="173" t="s">
        <v>8</v>
      </c>
      <c r="F307" s="174">
        <v>87</v>
      </c>
      <c r="G307" s="112" t="str">
        <f t="shared" si="7"/>
        <v>Tốt</v>
      </c>
      <c r="H307" s="313"/>
      <c r="I307" s="5">
        <v>12</v>
      </c>
    </row>
    <row r="308" spans="1:9" s="5" customFormat="1" x14ac:dyDescent="0.25">
      <c r="A308" s="106">
        <v>294</v>
      </c>
      <c r="B308" s="171">
        <v>36</v>
      </c>
      <c r="C308" s="172" t="s">
        <v>1035</v>
      </c>
      <c r="D308" s="172" t="s">
        <v>1036</v>
      </c>
      <c r="E308" s="173" t="s">
        <v>184</v>
      </c>
      <c r="F308" s="174">
        <v>86</v>
      </c>
      <c r="G308" s="112" t="str">
        <f t="shared" si="7"/>
        <v>Tốt</v>
      </c>
      <c r="H308" s="313"/>
      <c r="I308" s="5">
        <v>13</v>
      </c>
    </row>
    <row r="309" spans="1:9" s="5" customFormat="1" x14ac:dyDescent="0.25">
      <c r="A309" s="106">
        <v>295</v>
      </c>
      <c r="B309" s="171">
        <v>37</v>
      </c>
      <c r="C309" s="172" t="s">
        <v>1037</v>
      </c>
      <c r="D309" s="172" t="s">
        <v>1038</v>
      </c>
      <c r="E309" s="173" t="s">
        <v>39</v>
      </c>
      <c r="F309" s="174">
        <v>86</v>
      </c>
      <c r="G309" s="112" t="str">
        <f t="shared" si="7"/>
        <v>Tốt</v>
      </c>
      <c r="H309" s="313"/>
      <c r="I309" s="5">
        <v>14</v>
      </c>
    </row>
    <row r="310" spans="1:9" s="5" customFormat="1" x14ac:dyDescent="0.25">
      <c r="A310" s="106">
        <v>296</v>
      </c>
      <c r="B310" s="171">
        <v>38</v>
      </c>
      <c r="C310" s="172" t="s">
        <v>1039</v>
      </c>
      <c r="D310" s="172" t="s">
        <v>1040</v>
      </c>
      <c r="E310" s="173" t="s">
        <v>190</v>
      </c>
      <c r="F310" s="174">
        <v>86</v>
      </c>
      <c r="G310" s="112" t="str">
        <f t="shared" si="7"/>
        <v>Tốt</v>
      </c>
      <c r="H310" s="313"/>
      <c r="I310" s="5">
        <v>15</v>
      </c>
    </row>
    <row r="311" spans="1:9" s="5" customFormat="1" x14ac:dyDescent="0.25">
      <c r="A311" s="106">
        <v>297</v>
      </c>
      <c r="B311" s="171">
        <v>39</v>
      </c>
      <c r="C311" s="172" t="s">
        <v>1041</v>
      </c>
      <c r="D311" s="172" t="s">
        <v>1042</v>
      </c>
      <c r="E311" s="173" t="s">
        <v>370</v>
      </c>
      <c r="F311" s="174">
        <v>85</v>
      </c>
      <c r="G311" s="112" t="str">
        <f t="shared" si="7"/>
        <v>Tốt</v>
      </c>
      <c r="H311" s="313"/>
      <c r="I311" s="5">
        <v>16</v>
      </c>
    </row>
    <row r="312" spans="1:9" s="5" customFormat="1" x14ac:dyDescent="0.25">
      <c r="A312" s="106">
        <v>298</v>
      </c>
      <c r="B312" s="171">
        <v>40</v>
      </c>
      <c r="C312" s="172" t="s">
        <v>1043</v>
      </c>
      <c r="D312" s="172" t="s">
        <v>1044</v>
      </c>
      <c r="E312" s="173" t="s">
        <v>39</v>
      </c>
      <c r="F312" s="174">
        <v>85</v>
      </c>
      <c r="G312" s="112" t="str">
        <f t="shared" si="7"/>
        <v>Tốt</v>
      </c>
      <c r="H312" s="313"/>
      <c r="I312" s="5">
        <v>17</v>
      </c>
    </row>
    <row r="313" spans="1:9" s="5" customFormat="1" x14ac:dyDescent="0.25">
      <c r="A313" s="106">
        <v>299</v>
      </c>
      <c r="B313" s="171">
        <v>41</v>
      </c>
      <c r="C313" s="172" t="s">
        <v>1045</v>
      </c>
      <c r="D313" s="172" t="s">
        <v>109</v>
      </c>
      <c r="E313" s="173" t="s">
        <v>40</v>
      </c>
      <c r="F313" s="174">
        <v>85</v>
      </c>
      <c r="G313" s="112" t="str">
        <f t="shared" si="7"/>
        <v>Tốt</v>
      </c>
      <c r="H313" s="313"/>
      <c r="I313" s="5">
        <v>18</v>
      </c>
    </row>
    <row r="314" spans="1:9" s="5" customFormat="1" x14ac:dyDescent="0.25">
      <c r="A314" s="106">
        <v>300</v>
      </c>
      <c r="B314" s="171">
        <v>42</v>
      </c>
      <c r="C314" s="172" t="s">
        <v>1046</v>
      </c>
      <c r="D314" s="172" t="s">
        <v>200</v>
      </c>
      <c r="E314" s="173" t="s">
        <v>41</v>
      </c>
      <c r="F314" s="174">
        <v>85</v>
      </c>
      <c r="G314" s="112" t="str">
        <f t="shared" si="7"/>
        <v>Tốt</v>
      </c>
      <c r="H314" s="313"/>
      <c r="I314" s="5">
        <v>19</v>
      </c>
    </row>
    <row r="315" spans="1:9" s="5" customFormat="1" x14ac:dyDescent="0.25">
      <c r="A315" s="106">
        <v>301</v>
      </c>
      <c r="B315" s="171">
        <v>43</v>
      </c>
      <c r="C315" s="172" t="s">
        <v>1047</v>
      </c>
      <c r="D315" s="172" t="s">
        <v>71</v>
      </c>
      <c r="E315" s="173" t="s">
        <v>100</v>
      </c>
      <c r="F315" s="174">
        <v>85</v>
      </c>
      <c r="G315" s="112" t="str">
        <f t="shared" si="7"/>
        <v>Tốt</v>
      </c>
      <c r="H315" s="313"/>
      <c r="I315" s="5">
        <v>20</v>
      </c>
    </row>
    <row r="316" spans="1:9" s="5" customFormat="1" x14ac:dyDescent="0.25">
      <c r="A316" s="106">
        <v>302</v>
      </c>
      <c r="B316" s="171">
        <v>44</v>
      </c>
      <c r="C316" s="172" t="s">
        <v>1048</v>
      </c>
      <c r="D316" s="172" t="s">
        <v>65</v>
      </c>
      <c r="E316" s="173" t="s">
        <v>80</v>
      </c>
      <c r="F316" s="129">
        <v>85</v>
      </c>
      <c r="G316" s="112" t="str">
        <f t="shared" si="7"/>
        <v>Tốt</v>
      </c>
      <c r="H316" s="104"/>
      <c r="I316" s="5">
        <v>21</v>
      </c>
    </row>
    <row r="317" spans="1:9" s="5" customFormat="1" x14ac:dyDescent="0.25">
      <c r="A317" s="106">
        <v>303</v>
      </c>
      <c r="B317" s="171">
        <v>45</v>
      </c>
      <c r="C317" s="172" t="s">
        <v>1049</v>
      </c>
      <c r="D317" s="172" t="s">
        <v>197</v>
      </c>
      <c r="E317" s="173" t="s">
        <v>26</v>
      </c>
      <c r="F317" s="129">
        <v>85</v>
      </c>
      <c r="G317" s="112" t="str">
        <f t="shared" si="7"/>
        <v>Tốt</v>
      </c>
      <c r="H317" s="104"/>
      <c r="I317" s="5">
        <v>22</v>
      </c>
    </row>
    <row r="318" spans="1:9" s="5" customFormat="1" x14ac:dyDescent="0.25">
      <c r="A318" s="106">
        <v>304</v>
      </c>
      <c r="B318" s="171">
        <v>46</v>
      </c>
      <c r="C318" s="172" t="s">
        <v>1050</v>
      </c>
      <c r="D318" s="172" t="s">
        <v>274</v>
      </c>
      <c r="E318" s="173" t="s">
        <v>61</v>
      </c>
      <c r="F318" s="129">
        <v>85</v>
      </c>
      <c r="G318" s="112" t="str">
        <f t="shared" si="7"/>
        <v>Tốt</v>
      </c>
      <c r="H318" s="104"/>
      <c r="I318" s="5">
        <v>23</v>
      </c>
    </row>
    <row r="319" spans="1:9" s="5" customFormat="1" x14ac:dyDescent="0.25">
      <c r="A319" s="106">
        <v>305</v>
      </c>
      <c r="B319" s="171">
        <v>47</v>
      </c>
      <c r="C319" s="172" t="s">
        <v>1051</v>
      </c>
      <c r="D319" s="172" t="s">
        <v>274</v>
      </c>
      <c r="E319" s="173" t="s">
        <v>119</v>
      </c>
      <c r="F319" s="174">
        <v>85</v>
      </c>
      <c r="G319" s="112" t="str">
        <f t="shared" si="7"/>
        <v>Tốt</v>
      </c>
      <c r="H319" s="313"/>
      <c r="I319" s="5">
        <v>24</v>
      </c>
    </row>
    <row r="320" spans="1:9" s="5" customFormat="1" x14ac:dyDescent="0.25">
      <c r="A320" s="106">
        <v>306</v>
      </c>
      <c r="B320" s="171">
        <v>48</v>
      </c>
      <c r="C320" s="172" t="s">
        <v>1052</v>
      </c>
      <c r="D320" s="172" t="s">
        <v>19</v>
      </c>
      <c r="E320" s="173" t="s">
        <v>64</v>
      </c>
      <c r="F320" s="159">
        <v>85</v>
      </c>
      <c r="G320" s="112" t="str">
        <f t="shared" si="7"/>
        <v>Tốt</v>
      </c>
      <c r="H320" s="218"/>
      <c r="I320" s="5">
        <v>25</v>
      </c>
    </row>
    <row r="321" spans="1:9" s="5" customFormat="1" x14ac:dyDescent="0.25">
      <c r="A321" s="106">
        <v>307</v>
      </c>
      <c r="B321" s="171">
        <v>49</v>
      </c>
      <c r="C321" s="172" t="s">
        <v>1053</v>
      </c>
      <c r="D321" s="172" t="s">
        <v>354</v>
      </c>
      <c r="E321" s="173" t="s">
        <v>12</v>
      </c>
      <c r="F321" s="160">
        <v>85</v>
      </c>
      <c r="G321" s="112" t="str">
        <f t="shared" si="7"/>
        <v>Tốt</v>
      </c>
      <c r="H321" s="218"/>
      <c r="I321" s="5">
        <v>26</v>
      </c>
    </row>
    <row r="322" spans="1:9" s="5" customFormat="1" x14ac:dyDescent="0.25">
      <c r="A322" s="106">
        <v>308</v>
      </c>
      <c r="B322" s="176">
        <v>50</v>
      </c>
      <c r="C322" s="172" t="s">
        <v>1054</v>
      </c>
      <c r="D322" s="172" t="s">
        <v>36</v>
      </c>
      <c r="E322" s="173" t="s">
        <v>129</v>
      </c>
      <c r="F322" s="174">
        <v>84</v>
      </c>
      <c r="G322" s="112" t="str">
        <f t="shared" si="7"/>
        <v>Tốt</v>
      </c>
      <c r="H322" s="313"/>
      <c r="I322" s="5">
        <v>27</v>
      </c>
    </row>
    <row r="323" spans="1:9" s="5" customFormat="1" x14ac:dyDescent="0.25">
      <c r="A323" s="106">
        <v>309</v>
      </c>
      <c r="B323" s="176">
        <v>51</v>
      </c>
      <c r="C323" s="172" t="s">
        <v>1055</v>
      </c>
      <c r="D323" s="172" t="s">
        <v>352</v>
      </c>
      <c r="E323" s="173" t="s">
        <v>148</v>
      </c>
      <c r="F323" s="129">
        <v>84</v>
      </c>
      <c r="G323" s="112" t="str">
        <f t="shared" si="7"/>
        <v>Tốt</v>
      </c>
      <c r="H323" s="104"/>
      <c r="I323" s="5">
        <v>28</v>
      </c>
    </row>
    <row r="324" spans="1:9" s="5" customFormat="1" x14ac:dyDescent="0.25">
      <c r="A324" s="106">
        <v>310</v>
      </c>
      <c r="B324" s="176">
        <v>52</v>
      </c>
      <c r="C324" s="172" t="s">
        <v>1056</v>
      </c>
      <c r="D324" s="172" t="s">
        <v>115</v>
      </c>
      <c r="E324" s="173" t="s">
        <v>25</v>
      </c>
      <c r="F324" s="129">
        <v>83</v>
      </c>
      <c r="G324" s="112" t="str">
        <f t="shared" si="7"/>
        <v>Tốt</v>
      </c>
      <c r="H324" s="104"/>
      <c r="I324" s="5">
        <v>29</v>
      </c>
    </row>
    <row r="325" spans="1:9" s="5" customFormat="1" x14ac:dyDescent="0.25">
      <c r="A325" s="106">
        <v>311</v>
      </c>
      <c r="B325" s="176">
        <v>53</v>
      </c>
      <c r="C325" s="172" t="s">
        <v>1057</v>
      </c>
      <c r="D325" s="172" t="s">
        <v>90</v>
      </c>
      <c r="E325" s="173" t="s">
        <v>158</v>
      </c>
      <c r="F325" s="129">
        <v>83</v>
      </c>
      <c r="G325" s="112" t="str">
        <f t="shared" si="7"/>
        <v>Tốt</v>
      </c>
      <c r="H325" s="104"/>
      <c r="I325" s="5">
        <v>30</v>
      </c>
    </row>
    <row r="326" spans="1:9" s="5" customFormat="1" x14ac:dyDescent="0.25">
      <c r="A326" s="106">
        <v>312</v>
      </c>
      <c r="B326" s="176">
        <v>54</v>
      </c>
      <c r="C326" s="172" t="s">
        <v>1058</v>
      </c>
      <c r="D326" s="172" t="s">
        <v>346</v>
      </c>
      <c r="E326" s="173" t="s">
        <v>180</v>
      </c>
      <c r="F326" s="129">
        <v>83</v>
      </c>
      <c r="G326" s="112" t="str">
        <f t="shared" si="7"/>
        <v>Tốt</v>
      </c>
      <c r="H326" s="104"/>
      <c r="I326" s="5">
        <v>31</v>
      </c>
    </row>
    <row r="327" spans="1:9" s="5" customFormat="1" x14ac:dyDescent="0.25">
      <c r="A327" s="106">
        <v>313</v>
      </c>
      <c r="B327" s="176">
        <v>55</v>
      </c>
      <c r="C327" s="172" t="s">
        <v>1059</v>
      </c>
      <c r="D327" s="172" t="s">
        <v>1060</v>
      </c>
      <c r="E327" s="173" t="s">
        <v>12</v>
      </c>
      <c r="F327" s="160">
        <v>81</v>
      </c>
      <c r="G327" s="112" t="str">
        <f t="shared" si="7"/>
        <v>Tốt</v>
      </c>
      <c r="H327" s="218"/>
      <c r="I327" s="5">
        <v>32</v>
      </c>
    </row>
    <row r="328" spans="1:9" s="5" customFormat="1" x14ac:dyDescent="0.25">
      <c r="A328" s="106">
        <v>314</v>
      </c>
      <c r="B328" s="176">
        <v>56</v>
      </c>
      <c r="C328" s="172" t="s">
        <v>1061</v>
      </c>
      <c r="D328" s="172" t="s">
        <v>373</v>
      </c>
      <c r="E328" s="173" t="s">
        <v>8</v>
      </c>
      <c r="F328" s="174">
        <v>80</v>
      </c>
      <c r="G328" s="112" t="str">
        <f t="shared" si="7"/>
        <v>Tốt</v>
      </c>
      <c r="H328" s="313"/>
      <c r="I328" s="5">
        <v>33</v>
      </c>
    </row>
    <row r="329" spans="1:9" s="5" customFormat="1" x14ac:dyDescent="0.25">
      <c r="A329" s="106">
        <v>315</v>
      </c>
      <c r="B329" s="176">
        <v>57</v>
      </c>
      <c r="C329" s="172" t="s">
        <v>1062</v>
      </c>
      <c r="D329" s="172" t="s">
        <v>294</v>
      </c>
      <c r="E329" s="173" t="s">
        <v>8</v>
      </c>
      <c r="F329" s="129">
        <v>80</v>
      </c>
      <c r="G329" s="112" t="str">
        <f t="shared" si="7"/>
        <v>Tốt</v>
      </c>
      <c r="H329" s="104"/>
      <c r="I329" s="5">
        <v>34</v>
      </c>
    </row>
    <row r="330" spans="1:9" s="5" customFormat="1" x14ac:dyDescent="0.25">
      <c r="A330" s="106">
        <v>316</v>
      </c>
      <c r="B330" s="176">
        <v>58</v>
      </c>
      <c r="C330" s="172" t="s">
        <v>1063</v>
      </c>
      <c r="D330" s="172" t="s">
        <v>138</v>
      </c>
      <c r="E330" s="173" t="s">
        <v>47</v>
      </c>
      <c r="F330" s="174">
        <v>79</v>
      </c>
      <c r="G330" s="112" t="str">
        <f t="shared" si="7"/>
        <v>Khá</v>
      </c>
      <c r="H330" s="313"/>
      <c r="I330" s="5">
        <v>1</v>
      </c>
    </row>
    <row r="331" spans="1:9" s="5" customFormat="1" x14ac:dyDescent="0.25">
      <c r="A331" s="106">
        <v>317</v>
      </c>
      <c r="B331" s="176">
        <v>59</v>
      </c>
      <c r="C331" s="172" t="s">
        <v>1064</v>
      </c>
      <c r="D331" s="172" t="s">
        <v>1065</v>
      </c>
      <c r="E331" s="173" t="s">
        <v>8</v>
      </c>
      <c r="F331" s="129">
        <v>79</v>
      </c>
      <c r="G331" s="112" t="str">
        <f t="shared" si="7"/>
        <v>Khá</v>
      </c>
      <c r="H331" s="104"/>
      <c r="I331" s="5">
        <v>2</v>
      </c>
    </row>
    <row r="332" spans="1:9" s="5" customFormat="1" x14ac:dyDescent="0.25">
      <c r="A332" s="106">
        <v>318</v>
      </c>
      <c r="B332" s="176">
        <v>60</v>
      </c>
      <c r="C332" s="172" t="s">
        <v>1066</v>
      </c>
      <c r="D332" s="172" t="s">
        <v>1067</v>
      </c>
      <c r="E332" s="173" t="s">
        <v>9</v>
      </c>
      <c r="F332" s="129">
        <v>79</v>
      </c>
      <c r="G332" s="112" t="str">
        <f t="shared" si="7"/>
        <v>Khá</v>
      </c>
      <c r="H332" s="104"/>
      <c r="I332" s="5">
        <v>3</v>
      </c>
    </row>
    <row r="333" spans="1:9" s="5" customFormat="1" x14ac:dyDescent="0.25">
      <c r="A333" s="106">
        <v>319</v>
      </c>
      <c r="B333" s="176">
        <v>61</v>
      </c>
      <c r="C333" s="172" t="s">
        <v>1068</v>
      </c>
      <c r="D333" s="172" t="s">
        <v>1069</v>
      </c>
      <c r="E333" s="173" t="s">
        <v>61</v>
      </c>
      <c r="F333" s="174">
        <v>79</v>
      </c>
      <c r="G333" s="112" t="str">
        <f t="shared" si="7"/>
        <v>Khá</v>
      </c>
      <c r="H333" s="313"/>
      <c r="I333" s="5">
        <v>4</v>
      </c>
    </row>
    <row r="334" spans="1:9" s="5" customFormat="1" x14ac:dyDescent="0.25">
      <c r="A334" s="106">
        <v>320</v>
      </c>
      <c r="B334" s="176">
        <v>62</v>
      </c>
      <c r="C334" s="172" t="s">
        <v>1070</v>
      </c>
      <c r="D334" s="172" t="s">
        <v>1071</v>
      </c>
      <c r="E334" s="173" t="s">
        <v>22</v>
      </c>
      <c r="F334" s="129">
        <v>78</v>
      </c>
      <c r="G334" s="112" t="str">
        <f t="shared" si="7"/>
        <v>Khá</v>
      </c>
      <c r="H334" s="104"/>
      <c r="I334" s="5">
        <v>5</v>
      </c>
    </row>
    <row r="335" spans="1:9" s="5" customFormat="1" x14ac:dyDescent="0.25">
      <c r="A335" s="106">
        <v>321</v>
      </c>
      <c r="B335" s="176">
        <v>63</v>
      </c>
      <c r="C335" s="172" t="s">
        <v>1072</v>
      </c>
      <c r="D335" s="172" t="s">
        <v>78</v>
      </c>
      <c r="E335" s="173" t="s">
        <v>80</v>
      </c>
      <c r="F335" s="129">
        <v>75</v>
      </c>
      <c r="G335" s="112" t="str">
        <f t="shared" si="7"/>
        <v>Khá</v>
      </c>
      <c r="H335" s="104"/>
      <c r="I335" s="5">
        <v>6</v>
      </c>
    </row>
    <row r="336" spans="1:9" s="5" customFormat="1" x14ac:dyDescent="0.25">
      <c r="A336" s="106">
        <v>322</v>
      </c>
      <c r="B336" s="176">
        <v>64</v>
      </c>
      <c r="C336" s="172" t="s">
        <v>1073</v>
      </c>
      <c r="D336" s="172" t="s">
        <v>159</v>
      </c>
      <c r="E336" s="173" t="s">
        <v>34</v>
      </c>
      <c r="F336" s="174">
        <v>70</v>
      </c>
      <c r="G336" s="112" t="str">
        <f t="shared" si="7"/>
        <v>Khá</v>
      </c>
      <c r="H336" s="313"/>
      <c r="I336" s="5">
        <v>7</v>
      </c>
    </row>
    <row r="337" spans="1:9" s="5" customFormat="1" x14ac:dyDescent="0.25">
      <c r="A337" s="124"/>
      <c r="B337" s="177"/>
      <c r="C337" s="178" t="s">
        <v>1074</v>
      </c>
      <c r="D337" s="179"/>
      <c r="E337" s="180"/>
      <c r="F337" s="181"/>
      <c r="G337" s="181"/>
      <c r="H337" s="314"/>
    </row>
    <row r="338" spans="1:9" s="5" customFormat="1" x14ac:dyDescent="0.25">
      <c r="A338" s="106">
        <v>323</v>
      </c>
      <c r="B338" s="182">
        <v>1</v>
      </c>
      <c r="C338" s="183" t="s">
        <v>1075</v>
      </c>
      <c r="D338" s="183" t="s">
        <v>1076</v>
      </c>
      <c r="E338" s="184" t="s">
        <v>61</v>
      </c>
      <c r="F338" s="185">
        <v>100</v>
      </c>
      <c r="G338" s="112" t="str">
        <f t="shared" ref="G338:G383" si="8">IF(F338&gt;=90,"Xuất sắc",IF(F338&gt;=80,"Tốt",IF(F338&gt;=65,"Khá",IF(F338&gt;=50,"Trung bình",IF(F338&gt;=35,"Yếu","Kém")))))</f>
        <v>Xuất sắc</v>
      </c>
      <c r="H338" s="185" t="s">
        <v>1077</v>
      </c>
      <c r="I338" s="5">
        <v>1</v>
      </c>
    </row>
    <row r="339" spans="1:9" s="5" customFormat="1" x14ac:dyDescent="0.25">
      <c r="A339" s="106">
        <v>324</v>
      </c>
      <c r="B339" s="140" t="s">
        <v>521</v>
      </c>
      <c r="C339" s="183" t="s">
        <v>1078</v>
      </c>
      <c r="D339" s="183" t="s">
        <v>109</v>
      </c>
      <c r="E339" s="184" t="s">
        <v>119</v>
      </c>
      <c r="F339" s="185">
        <v>100</v>
      </c>
      <c r="G339" s="112" t="str">
        <f t="shared" si="8"/>
        <v>Xuất sắc</v>
      </c>
      <c r="H339" s="185" t="s">
        <v>1077</v>
      </c>
      <c r="I339" s="5">
        <v>2</v>
      </c>
    </row>
    <row r="340" spans="1:9" s="5" customFormat="1" x14ac:dyDescent="0.25">
      <c r="A340" s="106">
        <v>325</v>
      </c>
      <c r="B340" s="182">
        <v>3</v>
      </c>
      <c r="C340" s="183" t="s">
        <v>1079</v>
      </c>
      <c r="D340" s="183" t="s">
        <v>393</v>
      </c>
      <c r="E340" s="184" t="s">
        <v>45</v>
      </c>
      <c r="F340" s="185">
        <v>98</v>
      </c>
      <c r="G340" s="112" t="str">
        <f t="shared" si="8"/>
        <v>Xuất sắc</v>
      </c>
      <c r="H340" s="185" t="s">
        <v>1077</v>
      </c>
      <c r="I340" s="5">
        <v>3</v>
      </c>
    </row>
    <row r="341" spans="1:9" s="5" customFormat="1" x14ac:dyDescent="0.25">
      <c r="A341" s="106">
        <v>326</v>
      </c>
      <c r="B341" s="140">
        <v>4</v>
      </c>
      <c r="C341" s="183" t="s">
        <v>1080</v>
      </c>
      <c r="D341" s="183" t="s">
        <v>809</v>
      </c>
      <c r="E341" s="184" t="s">
        <v>14</v>
      </c>
      <c r="F341" s="185">
        <v>97</v>
      </c>
      <c r="G341" s="112" t="str">
        <f t="shared" si="8"/>
        <v>Xuất sắc</v>
      </c>
      <c r="H341" s="185" t="s">
        <v>1077</v>
      </c>
      <c r="I341" s="5">
        <v>4</v>
      </c>
    </row>
    <row r="342" spans="1:9" s="5" customFormat="1" x14ac:dyDescent="0.25">
      <c r="A342" s="106">
        <v>327</v>
      </c>
      <c r="B342" s="182">
        <v>5</v>
      </c>
      <c r="C342" s="183" t="s">
        <v>1081</v>
      </c>
      <c r="D342" s="183" t="s">
        <v>414</v>
      </c>
      <c r="E342" s="184" t="s">
        <v>8</v>
      </c>
      <c r="F342" s="185">
        <v>97</v>
      </c>
      <c r="G342" s="112" t="str">
        <f t="shared" si="8"/>
        <v>Xuất sắc</v>
      </c>
      <c r="H342" s="185" t="s">
        <v>1077</v>
      </c>
      <c r="I342" s="5">
        <v>5</v>
      </c>
    </row>
    <row r="343" spans="1:9" s="5" customFormat="1" x14ac:dyDescent="0.25">
      <c r="A343" s="106">
        <v>328</v>
      </c>
      <c r="B343" s="140">
        <v>6</v>
      </c>
      <c r="C343" s="183" t="s">
        <v>1082</v>
      </c>
      <c r="D343" s="183" t="s">
        <v>1083</v>
      </c>
      <c r="E343" s="184" t="s">
        <v>129</v>
      </c>
      <c r="F343" s="185">
        <v>96</v>
      </c>
      <c r="G343" s="112" t="str">
        <f t="shared" si="8"/>
        <v>Xuất sắc</v>
      </c>
      <c r="H343" s="185" t="s">
        <v>1077</v>
      </c>
      <c r="I343" s="5">
        <v>6</v>
      </c>
    </row>
    <row r="344" spans="1:9" s="5" customFormat="1" x14ac:dyDescent="0.25">
      <c r="A344" s="106">
        <v>329</v>
      </c>
      <c r="B344" s="182">
        <v>7</v>
      </c>
      <c r="C344" s="183" t="s">
        <v>1084</v>
      </c>
      <c r="D344" s="183" t="s">
        <v>1085</v>
      </c>
      <c r="E344" s="184" t="s">
        <v>12</v>
      </c>
      <c r="F344" s="185">
        <v>96</v>
      </c>
      <c r="G344" s="112" t="str">
        <f t="shared" si="8"/>
        <v>Xuất sắc</v>
      </c>
      <c r="H344" s="185" t="s">
        <v>1077</v>
      </c>
      <c r="I344" s="5">
        <v>7</v>
      </c>
    </row>
    <row r="345" spans="1:9" s="5" customFormat="1" x14ac:dyDescent="0.25">
      <c r="A345" s="106">
        <v>330</v>
      </c>
      <c r="B345" s="140">
        <v>8</v>
      </c>
      <c r="C345" s="183" t="s">
        <v>1086</v>
      </c>
      <c r="D345" s="183" t="s">
        <v>1087</v>
      </c>
      <c r="E345" s="184" t="s">
        <v>28</v>
      </c>
      <c r="F345" s="185">
        <v>96</v>
      </c>
      <c r="G345" s="112" t="str">
        <f t="shared" si="8"/>
        <v>Xuất sắc</v>
      </c>
      <c r="H345" s="185" t="s">
        <v>1077</v>
      </c>
      <c r="I345" s="5">
        <v>8</v>
      </c>
    </row>
    <row r="346" spans="1:9" s="5" customFormat="1" x14ac:dyDescent="0.25">
      <c r="A346" s="106">
        <v>331</v>
      </c>
      <c r="B346" s="182">
        <v>9</v>
      </c>
      <c r="C346" s="183" t="s">
        <v>1088</v>
      </c>
      <c r="D346" s="183" t="s">
        <v>1089</v>
      </c>
      <c r="E346" s="184" t="s">
        <v>184</v>
      </c>
      <c r="F346" s="185">
        <v>90</v>
      </c>
      <c r="G346" s="112" t="str">
        <f t="shared" si="8"/>
        <v>Xuất sắc</v>
      </c>
      <c r="H346" s="185"/>
      <c r="I346" s="5">
        <v>9</v>
      </c>
    </row>
    <row r="347" spans="1:9" s="5" customFormat="1" x14ac:dyDescent="0.25">
      <c r="A347" s="106">
        <v>332</v>
      </c>
      <c r="B347" s="140">
        <v>10</v>
      </c>
      <c r="C347" s="183" t="s">
        <v>1090</v>
      </c>
      <c r="D347" s="183" t="s">
        <v>1091</v>
      </c>
      <c r="E347" s="184" t="s">
        <v>40</v>
      </c>
      <c r="F347" s="185">
        <v>90</v>
      </c>
      <c r="G347" s="112" t="str">
        <f t="shared" si="8"/>
        <v>Xuất sắc</v>
      </c>
      <c r="H347" s="185"/>
      <c r="I347" s="5">
        <v>10</v>
      </c>
    </row>
    <row r="348" spans="1:9" s="5" customFormat="1" x14ac:dyDescent="0.25">
      <c r="A348" s="106">
        <v>333</v>
      </c>
      <c r="B348" s="182">
        <v>11</v>
      </c>
      <c r="C348" s="183" t="s">
        <v>1092</v>
      </c>
      <c r="D348" s="183" t="s">
        <v>1093</v>
      </c>
      <c r="E348" s="184" t="s">
        <v>15</v>
      </c>
      <c r="F348" s="185">
        <v>90</v>
      </c>
      <c r="G348" s="112" t="str">
        <f t="shared" si="8"/>
        <v>Xuất sắc</v>
      </c>
      <c r="H348" s="185"/>
      <c r="I348" s="5">
        <v>11</v>
      </c>
    </row>
    <row r="349" spans="1:9" s="5" customFormat="1" x14ac:dyDescent="0.25">
      <c r="A349" s="106">
        <v>334</v>
      </c>
      <c r="B349" s="140">
        <v>12</v>
      </c>
      <c r="C349" s="183" t="s">
        <v>1094</v>
      </c>
      <c r="D349" s="183" t="s">
        <v>18</v>
      </c>
      <c r="E349" s="184" t="s">
        <v>276</v>
      </c>
      <c r="F349" s="185">
        <v>90</v>
      </c>
      <c r="G349" s="112" t="str">
        <f t="shared" si="8"/>
        <v>Xuất sắc</v>
      </c>
      <c r="H349" s="185"/>
      <c r="I349" s="5">
        <v>12</v>
      </c>
    </row>
    <row r="350" spans="1:9" s="5" customFormat="1" x14ac:dyDescent="0.25">
      <c r="A350" s="106">
        <v>335</v>
      </c>
      <c r="B350" s="182">
        <v>13</v>
      </c>
      <c r="C350" s="183" t="s">
        <v>1095</v>
      </c>
      <c r="D350" s="183" t="s">
        <v>57</v>
      </c>
      <c r="E350" s="184" t="s">
        <v>135</v>
      </c>
      <c r="F350" s="185">
        <v>90</v>
      </c>
      <c r="G350" s="112" t="str">
        <f t="shared" si="8"/>
        <v>Xuất sắc</v>
      </c>
      <c r="H350" s="185"/>
      <c r="I350" s="5">
        <v>13</v>
      </c>
    </row>
    <row r="351" spans="1:9" s="5" customFormat="1" x14ac:dyDescent="0.25">
      <c r="A351" s="106">
        <v>336</v>
      </c>
      <c r="B351" s="140">
        <v>14</v>
      </c>
      <c r="C351" s="183" t="s">
        <v>1096</v>
      </c>
      <c r="D351" s="183" t="s">
        <v>216</v>
      </c>
      <c r="E351" s="184" t="s">
        <v>158</v>
      </c>
      <c r="F351" s="185">
        <v>90</v>
      </c>
      <c r="G351" s="112" t="str">
        <f t="shared" si="8"/>
        <v>Xuất sắc</v>
      </c>
      <c r="H351" s="185"/>
      <c r="I351" s="5">
        <v>14</v>
      </c>
    </row>
    <row r="352" spans="1:9" s="5" customFormat="1" x14ac:dyDescent="0.25">
      <c r="A352" s="106">
        <v>337</v>
      </c>
      <c r="B352" s="182">
        <v>15</v>
      </c>
      <c r="C352" s="183" t="s">
        <v>1097</v>
      </c>
      <c r="D352" s="183" t="s">
        <v>1098</v>
      </c>
      <c r="E352" s="184" t="s">
        <v>9</v>
      </c>
      <c r="F352" s="185">
        <v>90</v>
      </c>
      <c r="G352" s="112" t="str">
        <f t="shared" si="8"/>
        <v>Xuất sắc</v>
      </c>
      <c r="H352" s="185"/>
      <c r="I352" s="5">
        <v>15</v>
      </c>
    </row>
    <row r="353" spans="1:9" s="5" customFormat="1" x14ac:dyDescent="0.25">
      <c r="A353" s="106">
        <v>338</v>
      </c>
      <c r="B353" s="140">
        <v>16</v>
      </c>
      <c r="C353" s="183" t="s">
        <v>1099</v>
      </c>
      <c r="D353" s="183" t="s">
        <v>1100</v>
      </c>
      <c r="E353" s="184" t="s">
        <v>34</v>
      </c>
      <c r="F353" s="185">
        <v>89</v>
      </c>
      <c r="G353" s="112" t="str">
        <f t="shared" si="8"/>
        <v>Tốt</v>
      </c>
      <c r="H353" s="185"/>
      <c r="I353" s="5">
        <v>1</v>
      </c>
    </row>
    <row r="354" spans="1:9" s="5" customFormat="1" x14ac:dyDescent="0.25">
      <c r="A354" s="106">
        <v>339</v>
      </c>
      <c r="B354" s="182">
        <v>17</v>
      </c>
      <c r="C354" s="183" t="s">
        <v>1101</v>
      </c>
      <c r="D354" s="183" t="s">
        <v>1102</v>
      </c>
      <c r="E354" s="184" t="s">
        <v>6</v>
      </c>
      <c r="F354" s="185">
        <v>88</v>
      </c>
      <c r="G354" s="112" t="str">
        <f t="shared" si="8"/>
        <v>Tốt</v>
      </c>
      <c r="H354" s="185"/>
      <c r="I354" s="5">
        <v>2</v>
      </c>
    </row>
    <row r="355" spans="1:9" s="5" customFormat="1" x14ac:dyDescent="0.25">
      <c r="A355" s="106">
        <v>340</v>
      </c>
      <c r="B355" s="140">
        <v>18</v>
      </c>
      <c r="C355" s="183" t="s">
        <v>1103</v>
      </c>
      <c r="D355" s="183" t="s">
        <v>1104</v>
      </c>
      <c r="E355" s="184" t="s">
        <v>39</v>
      </c>
      <c r="F355" s="185">
        <v>88</v>
      </c>
      <c r="G355" s="112" t="str">
        <f t="shared" si="8"/>
        <v>Tốt</v>
      </c>
      <c r="H355" s="185"/>
      <c r="I355" s="5">
        <v>3</v>
      </c>
    </row>
    <row r="356" spans="1:9" s="5" customFormat="1" x14ac:dyDescent="0.25">
      <c r="A356" s="106">
        <v>341</v>
      </c>
      <c r="B356" s="182">
        <v>19</v>
      </c>
      <c r="C356" s="183" t="s">
        <v>1105</v>
      </c>
      <c r="D356" s="183" t="s">
        <v>1106</v>
      </c>
      <c r="E356" s="184" t="s">
        <v>41</v>
      </c>
      <c r="F356" s="185">
        <v>88</v>
      </c>
      <c r="G356" s="112" t="str">
        <f t="shared" si="8"/>
        <v>Tốt</v>
      </c>
      <c r="H356" s="185"/>
      <c r="I356" s="5">
        <v>4</v>
      </c>
    </row>
    <row r="357" spans="1:9" s="5" customFormat="1" x14ac:dyDescent="0.25">
      <c r="A357" s="106">
        <v>342</v>
      </c>
      <c r="B357" s="140">
        <v>20</v>
      </c>
      <c r="C357" s="183" t="s">
        <v>1107</v>
      </c>
      <c r="D357" s="183" t="s">
        <v>1108</v>
      </c>
      <c r="E357" s="184" t="s">
        <v>41</v>
      </c>
      <c r="F357" s="185">
        <v>87</v>
      </c>
      <c r="G357" s="112" t="str">
        <f t="shared" si="8"/>
        <v>Tốt</v>
      </c>
      <c r="H357" s="185"/>
      <c r="I357" s="5">
        <v>5</v>
      </c>
    </row>
    <row r="358" spans="1:9" s="5" customFormat="1" x14ac:dyDescent="0.25">
      <c r="A358" s="106">
        <v>343</v>
      </c>
      <c r="B358" s="182">
        <v>21</v>
      </c>
      <c r="C358" s="183" t="s">
        <v>1109</v>
      </c>
      <c r="D358" s="183" t="s">
        <v>295</v>
      </c>
      <c r="E358" s="184" t="s">
        <v>958</v>
      </c>
      <c r="F358" s="185">
        <v>86</v>
      </c>
      <c r="G358" s="112" t="str">
        <f t="shared" si="8"/>
        <v>Tốt</v>
      </c>
      <c r="H358" s="185"/>
      <c r="I358" s="5">
        <v>6</v>
      </c>
    </row>
    <row r="359" spans="1:9" s="5" customFormat="1" x14ac:dyDescent="0.25">
      <c r="A359" s="106">
        <v>344</v>
      </c>
      <c r="B359" s="140">
        <v>22</v>
      </c>
      <c r="C359" s="183" t="s">
        <v>1110</v>
      </c>
      <c r="D359" s="183" t="s">
        <v>1111</v>
      </c>
      <c r="E359" s="184" t="s">
        <v>79</v>
      </c>
      <c r="F359" s="185">
        <v>86</v>
      </c>
      <c r="G359" s="112" t="str">
        <f t="shared" si="8"/>
        <v>Tốt</v>
      </c>
      <c r="H359" s="185"/>
      <c r="I359" s="5">
        <v>7</v>
      </c>
    </row>
    <row r="360" spans="1:9" s="5" customFormat="1" x14ac:dyDescent="0.25">
      <c r="A360" s="106">
        <v>345</v>
      </c>
      <c r="B360" s="182">
        <v>23</v>
      </c>
      <c r="C360" s="183" t="s">
        <v>1112</v>
      </c>
      <c r="D360" s="183" t="s">
        <v>1113</v>
      </c>
      <c r="E360" s="184" t="s">
        <v>54</v>
      </c>
      <c r="F360" s="185">
        <v>85</v>
      </c>
      <c r="G360" s="112" t="str">
        <f t="shared" si="8"/>
        <v>Tốt</v>
      </c>
      <c r="H360" s="185"/>
      <c r="I360" s="5">
        <v>8</v>
      </c>
    </row>
    <row r="361" spans="1:9" s="5" customFormat="1" x14ac:dyDescent="0.25">
      <c r="A361" s="114">
        <v>346</v>
      </c>
      <c r="B361" s="140">
        <v>24</v>
      </c>
      <c r="C361" s="183" t="s">
        <v>1114</v>
      </c>
      <c r="D361" s="183" t="s">
        <v>18</v>
      </c>
      <c r="E361" s="184" t="s">
        <v>16</v>
      </c>
      <c r="F361" s="185">
        <v>85</v>
      </c>
      <c r="G361" s="112" t="str">
        <f t="shared" si="8"/>
        <v>Tốt</v>
      </c>
      <c r="H361" s="185"/>
      <c r="I361" s="5">
        <v>9</v>
      </c>
    </row>
    <row r="362" spans="1:9" s="5" customFormat="1" x14ac:dyDescent="0.25">
      <c r="A362" s="106">
        <v>347</v>
      </c>
      <c r="B362" s="182">
        <v>25</v>
      </c>
      <c r="C362" s="183" t="s">
        <v>1115</v>
      </c>
      <c r="D362" s="183" t="s">
        <v>18</v>
      </c>
      <c r="E362" s="184" t="s">
        <v>80</v>
      </c>
      <c r="F362" s="185">
        <v>85</v>
      </c>
      <c r="G362" s="112" t="str">
        <f t="shared" si="8"/>
        <v>Tốt</v>
      </c>
      <c r="H362" s="185"/>
      <c r="I362" s="5">
        <v>10</v>
      </c>
    </row>
    <row r="363" spans="1:9" s="5" customFormat="1" x14ac:dyDescent="0.25">
      <c r="A363" s="106">
        <v>348</v>
      </c>
      <c r="B363" s="140">
        <v>26</v>
      </c>
      <c r="C363" s="183" t="s">
        <v>1116</v>
      </c>
      <c r="D363" s="183" t="s">
        <v>1117</v>
      </c>
      <c r="E363" s="184" t="s">
        <v>15</v>
      </c>
      <c r="F363" s="185">
        <v>82</v>
      </c>
      <c r="G363" s="112" t="str">
        <f t="shared" si="8"/>
        <v>Tốt</v>
      </c>
      <c r="H363" s="185"/>
      <c r="I363" s="5">
        <v>11</v>
      </c>
    </row>
    <row r="364" spans="1:9" s="5" customFormat="1" x14ac:dyDescent="0.25">
      <c r="A364" s="106">
        <v>349</v>
      </c>
      <c r="B364" s="182">
        <v>27</v>
      </c>
      <c r="C364" s="183" t="s">
        <v>1118</v>
      </c>
      <c r="D364" s="183" t="s">
        <v>412</v>
      </c>
      <c r="E364" s="184" t="s">
        <v>34</v>
      </c>
      <c r="F364" s="185">
        <v>80</v>
      </c>
      <c r="G364" s="112" t="str">
        <f t="shared" si="8"/>
        <v>Tốt</v>
      </c>
      <c r="H364" s="185"/>
      <c r="I364" s="5">
        <v>12</v>
      </c>
    </row>
    <row r="365" spans="1:9" s="5" customFormat="1" x14ac:dyDescent="0.25">
      <c r="A365" s="106">
        <v>350</v>
      </c>
      <c r="B365" s="140">
        <v>28</v>
      </c>
      <c r="C365" s="183" t="s">
        <v>1119</v>
      </c>
      <c r="D365" s="183" t="s">
        <v>393</v>
      </c>
      <c r="E365" s="184" t="s">
        <v>34</v>
      </c>
      <c r="F365" s="185">
        <v>80</v>
      </c>
      <c r="G365" s="112" t="str">
        <f t="shared" si="8"/>
        <v>Tốt</v>
      </c>
      <c r="H365" s="185"/>
      <c r="I365" s="5">
        <v>13</v>
      </c>
    </row>
    <row r="366" spans="1:9" s="5" customFormat="1" x14ac:dyDescent="0.25">
      <c r="A366" s="106">
        <v>351</v>
      </c>
      <c r="B366" s="182">
        <v>29</v>
      </c>
      <c r="C366" s="183" t="s">
        <v>1120</v>
      </c>
      <c r="D366" s="183" t="s">
        <v>1121</v>
      </c>
      <c r="E366" s="184" t="s">
        <v>129</v>
      </c>
      <c r="F366" s="185">
        <v>80</v>
      </c>
      <c r="G366" s="112" t="str">
        <f t="shared" si="8"/>
        <v>Tốt</v>
      </c>
      <c r="H366" s="185"/>
      <c r="I366" s="5">
        <v>14</v>
      </c>
    </row>
    <row r="367" spans="1:9" s="5" customFormat="1" x14ac:dyDescent="0.25">
      <c r="A367" s="106">
        <v>352</v>
      </c>
      <c r="B367" s="140">
        <v>30</v>
      </c>
      <c r="C367" s="183" t="s">
        <v>1122</v>
      </c>
      <c r="D367" s="183" t="s">
        <v>1123</v>
      </c>
      <c r="E367" s="184" t="s">
        <v>39</v>
      </c>
      <c r="F367" s="185">
        <v>80</v>
      </c>
      <c r="G367" s="112" t="str">
        <f t="shared" si="8"/>
        <v>Tốt</v>
      </c>
      <c r="H367" s="185"/>
      <c r="I367" s="5">
        <v>15</v>
      </c>
    </row>
    <row r="368" spans="1:9" s="5" customFormat="1" x14ac:dyDescent="0.25">
      <c r="A368" s="106">
        <v>353</v>
      </c>
      <c r="B368" s="182">
        <v>31</v>
      </c>
      <c r="C368" s="183" t="s">
        <v>1124</v>
      </c>
      <c r="D368" s="183" t="s">
        <v>1125</v>
      </c>
      <c r="E368" s="184" t="s">
        <v>39</v>
      </c>
      <c r="F368" s="185">
        <v>80</v>
      </c>
      <c r="G368" s="112" t="str">
        <f t="shared" si="8"/>
        <v>Tốt</v>
      </c>
      <c r="H368" s="185"/>
      <c r="I368" s="5">
        <v>16</v>
      </c>
    </row>
    <row r="369" spans="1:9" s="5" customFormat="1" x14ac:dyDescent="0.25">
      <c r="A369" s="106">
        <v>354</v>
      </c>
      <c r="B369" s="140">
        <v>32</v>
      </c>
      <c r="C369" s="183" t="s">
        <v>1126</v>
      </c>
      <c r="D369" s="183" t="s">
        <v>1127</v>
      </c>
      <c r="E369" s="184" t="s">
        <v>14</v>
      </c>
      <c r="F369" s="185">
        <v>80</v>
      </c>
      <c r="G369" s="112" t="str">
        <f t="shared" si="8"/>
        <v>Tốt</v>
      </c>
      <c r="H369" s="185"/>
      <c r="I369" s="5">
        <v>17</v>
      </c>
    </row>
    <row r="370" spans="1:9" s="5" customFormat="1" x14ac:dyDescent="0.25">
      <c r="A370" s="106">
        <v>355</v>
      </c>
      <c r="B370" s="182">
        <v>33</v>
      </c>
      <c r="C370" s="183" t="s">
        <v>1128</v>
      </c>
      <c r="D370" s="183" t="s">
        <v>113</v>
      </c>
      <c r="E370" s="184" t="s">
        <v>15</v>
      </c>
      <c r="F370" s="185">
        <v>80</v>
      </c>
      <c r="G370" s="112" t="str">
        <f t="shared" si="8"/>
        <v>Tốt</v>
      </c>
      <c r="H370" s="185"/>
      <c r="I370" s="5">
        <v>18</v>
      </c>
    </row>
    <row r="371" spans="1:9" s="5" customFormat="1" x14ac:dyDescent="0.25">
      <c r="A371" s="106">
        <v>356</v>
      </c>
      <c r="B371" s="140">
        <v>34</v>
      </c>
      <c r="C371" s="183" t="s">
        <v>1129</v>
      </c>
      <c r="D371" s="183" t="s">
        <v>1130</v>
      </c>
      <c r="E371" s="184" t="s">
        <v>21</v>
      </c>
      <c r="F371" s="185">
        <v>80</v>
      </c>
      <c r="G371" s="112" t="str">
        <f t="shared" si="8"/>
        <v>Tốt</v>
      </c>
      <c r="H371" s="185"/>
      <c r="I371" s="5">
        <v>19</v>
      </c>
    </row>
    <row r="372" spans="1:9" s="5" customFormat="1" x14ac:dyDescent="0.25">
      <c r="A372" s="106">
        <v>357</v>
      </c>
      <c r="B372" s="182">
        <v>35</v>
      </c>
      <c r="C372" s="183" t="s">
        <v>1131</v>
      </c>
      <c r="D372" s="183" t="s">
        <v>790</v>
      </c>
      <c r="E372" s="184" t="s">
        <v>21</v>
      </c>
      <c r="F372" s="185">
        <v>80</v>
      </c>
      <c r="G372" s="112" t="str">
        <f t="shared" si="8"/>
        <v>Tốt</v>
      </c>
      <c r="H372" s="185"/>
      <c r="I372" s="5">
        <v>20</v>
      </c>
    </row>
    <row r="373" spans="1:9" s="5" customFormat="1" x14ac:dyDescent="0.25">
      <c r="A373" s="106">
        <v>358</v>
      </c>
      <c r="B373" s="140">
        <v>36</v>
      </c>
      <c r="C373" s="183" t="s">
        <v>1132</v>
      </c>
      <c r="D373" s="183" t="s">
        <v>1133</v>
      </c>
      <c r="E373" s="184" t="s">
        <v>22</v>
      </c>
      <c r="F373" s="185">
        <v>80</v>
      </c>
      <c r="G373" s="112" t="str">
        <f t="shared" si="8"/>
        <v>Tốt</v>
      </c>
      <c r="H373" s="185"/>
      <c r="I373" s="5">
        <v>21</v>
      </c>
    </row>
    <row r="374" spans="1:9" s="5" customFormat="1" x14ac:dyDescent="0.25">
      <c r="A374" s="114">
        <v>359</v>
      </c>
      <c r="B374" s="182">
        <v>37</v>
      </c>
      <c r="C374" s="183" t="s">
        <v>1134</v>
      </c>
      <c r="D374" s="183" t="s">
        <v>1135</v>
      </c>
      <c r="E374" s="184" t="s">
        <v>158</v>
      </c>
      <c r="F374" s="185">
        <v>80</v>
      </c>
      <c r="G374" s="112" t="str">
        <f t="shared" si="8"/>
        <v>Tốt</v>
      </c>
      <c r="H374" s="185"/>
      <c r="I374" s="5">
        <v>22</v>
      </c>
    </row>
    <row r="375" spans="1:9" s="5" customFormat="1" x14ac:dyDescent="0.25">
      <c r="A375" s="106">
        <v>360</v>
      </c>
      <c r="B375" s="140">
        <v>38</v>
      </c>
      <c r="C375" s="183" t="s">
        <v>1136</v>
      </c>
      <c r="D375" s="183" t="s">
        <v>1137</v>
      </c>
      <c r="E375" s="184" t="s">
        <v>11</v>
      </c>
      <c r="F375" s="185">
        <v>80</v>
      </c>
      <c r="G375" s="112" t="str">
        <f t="shared" si="8"/>
        <v>Tốt</v>
      </c>
      <c r="H375" s="185"/>
      <c r="I375" s="5">
        <v>23</v>
      </c>
    </row>
    <row r="376" spans="1:9" s="5" customFormat="1" x14ac:dyDescent="0.25">
      <c r="A376" s="106">
        <v>361</v>
      </c>
      <c r="B376" s="182">
        <v>39</v>
      </c>
      <c r="C376" s="183" t="s">
        <v>1138</v>
      </c>
      <c r="D376" s="183" t="s">
        <v>714</v>
      </c>
      <c r="E376" s="184" t="s">
        <v>59</v>
      </c>
      <c r="F376" s="185">
        <v>80</v>
      </c>
      <c r="G376" s="112" t="str">
        <f t="shared" si="8"/>
        <v>Tốt</v>
      </c>
      <c r="H376" s="185"/>
      <c r="I376" s="5">
        <v>24</v>
      </c>
    </row>
    <row r="377" spans="1:9" s="5" customFormat="1" x14ac:dyDescent="0.25">
      <c r="A377" s="106">
        <v>362</v>
      </c>
      <c r="B377" s="140">
        <v>40</v>
      </c>
      <c r="C377" s="183" t="s">
        <v>1139</v>
      </c>
      <c r="D377" s="183" t="s">
        <v>169</v>
      </c>
      <c r="E377" s="184" t="s">
        <v>34</v>
      </c>
      <c r="F377" s="185">
        <v>65</v>
      </c>
      <c r="G377" s="112" t="str">
        <f t="shared" si="8"/>
        <v>Khá</v>
      </c>
      <c r="H377" s="185"/>
      <c r="I377" s="5">
        <v>1</v>
      </c>
    </row>
    <row r="378" spans="1:9" s="5" customFormat="1" x14ac:dyDescent="0.25">
      <c r="A378" s="106">
        <v>363</v>
      </c>
      <c r="B378" s="182">
        <v>41</v>
      </c>
      <c r="C378" s="183" t="s">
        <v>1140</v>
      </c>
      <c r="D378" s="183" t="s">
        <v>1141</v>
      </c>
      <c r="E378" s="184" t="s">
        <v>184</v>
      </c>
      <c r="F378" s="185">
        <v>65</v>
      </c>
      <c r="G378" s="112" t="str">
        <f t="shared" si="8"/>
        <v>Khá</v>
      </c>
      <c r="H378" s="185"/>
      <c r="I378" s="5">
        <v>2</v>
      </c>
    </row>
    <row r="379" spans="1:9" s="5" customFormat="1" x14ac:dyDescent="0.25">
      <c r="A379" s="106">
        <v>364</v>
      </c>
      <c r="B379" s="140">
        <v>42</v>
      </c>
      <c r="C379" s="183" t="s">
        <v>1142</v>
      </c>
      <c r="D379" s="183" t="s">
        <v>1143</v>
      </c>
      <c r="E379" s="184" t="s">
        <v>76</v>
      </c>
      <c r="F379" s="185">
        <v>65</v>
      </c>
      <c r="G379" s="112" t="str">
        <f t="shared" si="8"/>
        <v>Khá</v>
      </c>
      <c r="H379" s="185"/>
      <c r="I379" s="5">
        <v>3</v>
      </c>
    </row>
    <row r="380" spans="1:9" s="5" customFormat="1" x14ac:dyDescent="0.25">
      <c r="A380" s="106">
        <v>365</v>
      </c>
      <c r="B380" s="182">
        <v>43</v>
      </c>
      <c r="C380" s="183" t="s">
        <v>1144</v>
      </c>
      <c r="D380" s="183" t="s">
        <v>1145</v>
      </c>
      <c r="E380" s="184" t="s">
        <v>61</v>
      </c>
      <c r="F380" s="185">
        <v>65</v>
      </c>
      <c r="G380" s="112" t="str">
        <f t="shared" si="8"/>
        <v>Khá</v>
      </c>
      <c r="H380" s="185"/>
      <c r="I380" s="5">
        <v>4</v>
      </c>
    </row>
    <row r="381" spans="1:9" s="5" customFormat="1" x14ac:dyDescent="0.25">
      <c r="A381" s="106">
        <v>366</v>
      </c>
      <c r="B381" s="140">
        <v>44</v>
      </c>
      <c r="C381" s="183" t="s">
        <v>1146</v>
      </c>
      <c r="D381" s="183" t="s">
        <v>1147</v>
      </c>
      <c r="E381" s="184" t="s">
        <v>1148</v>
      </c>
      <c r="F381" s="185">
        <v>65</v>
      </c>
      <c r="G381" s="112" t="str">
        <f t="shared" si="8"/>
        <v>Khá</v>
      </c>
      <c r="H381" s="185"/>
      <c r="I381" s="5">
        <v>5</v>
      </c>
    </row>
    <row r="382" spans="1:9" s="5" customFormat="1" x14ac:dyDescent="0.25">
      <c r="A382" s="186">
        <v>367</v>
      </c>
      <c r="B382" s="187">
        <v>45</v>
      </c>
      <c r="C382" s="188" t="s">
        <v>1149</v>
      </c>
      <c r="D382" s="188" t="s">
        <v>670</v>
      </c>
      <c r="E382" s="189" t="s">
        <v>180</v>
      </c>
      <c r="F382" s="190">
        <v>64</v>
      </c>
      <c r="G382" s="122" t="str">
        <f t="shared" si="8"/>
        <v>Trung bình</v>
      </c>
      <c r="H382" s="190" t="s">
        <v>981</v>
      </c>
    </row>
    <row r="383" spans="1:9" s="5" customFormat="1" x14ac:dyDescent="0.25">
      <c r="A383" s="154">
        <v>368</v>
      </c>
      <c r="B383" s="191">
        <v>46</v>
      </c>
      <c r="C383" s="192" t="s">
        <v>1150</v>
      </c>
      <c r="D383" s="192" t="s">
        <v>125</v>
      </c>
      <c r="E383" s="193" t="s">
        <v>51</v>
      </c>
      <c r="F383" s="194">
        <v>50</v>
      </c>
      <c r="G383" s="155" t="str">
        <f t="shared" si="8"/>
        <v>Trung bình</v>
      </c>
      <c r="H383" s="194"/>
    </row>
    <row r="384" spans="1:9" s="5" customFormat="1" x14ac:dyDescent="0.25">
      <c r="A384" s="186">
        <v>369</v>
      </c>
      <c r="B384" s="195">
        <v>47</v>
      </c>
      <c r="C384" s="192" t="s">
        <v>1151</v>
      </c>
      <c r="D384" s="196" t="s">
        <v>1152</v>
      </c>
      <c r="E384" s="197" t="s">
        <v>67</v>
      </c>
      <c r="F384" s="198"/>
      <c r="G384" s="122" t="s">
        <v>268</v>
      </c>
      <c r="H384" s="198" t="s">
        <v>2342</v>
      </c>
    </row>
    <row r="385" spans="1:8" s="5" customFormat="1" x14ac:dyDescent="0.25">
      <c r="A385" s="186">
        <v>370</v>
      </c>
      <c r="B385" s="195">
        <v>48</v>
      </c>
      <c r="C385" s="192" t="s">
        <v>1153</v>
      </c>
      <c r="D385" s="196" t="s">
        <v>1154</v>
      </c>
      <c r="E385" s="197" t="s">
        <v>7</v>
      </c>
      <c r="F385" s="198"/>
      <c r="G385" s="122" t="s">
        <v>268</v>
      </c>
      <c r="H385" s="198" t="s">
        <v>2342</v>
      </c>
    </row>
    <row r="386" spans="1:8" s="5" customFormat="1" x14ac:dyDescent="0.25">
      <c r="A386" s="124"/>
      <c r="B386" s="200"/>
      <c r="C386" s="102" t="s">
        <v>1155</v>
      </c>
      <c r="D386" s="102"/>
      <c r="E386" s="102"/>
      <c r="F386" s="103"/>
      <c r="G386" s="104"/>
      <c r="H386" s="104"/>
    </row>
    <row r="387" spans="1:8" s="5" customFormat="1" x14ac:dyDescent="0.25">
      <c r="A387" s="106">
        <v>371</v>
      </c>
      <c r="B387" s="201">
        <v>1</v>
      </c>
      <c r="C387" s="117" t="s">
        <v>1156</v>
      </c>
      <c r="D387" s="117" t="s">
        <v>1157</v>
      </c>
      <c r="E387" s="202" t="s">
        <v>39</v>
      </c>
      <c r="F387" s="129">
        <v>99</v>
      </c>
      <c r="G387" s="112" t="str">
        <f t="shared" ref="G387:G432" si="9">IF(F387&gt;=90,"Xuất sắc",IF(F387&gt;=80,"Tốt",IF(F387&gt;=65,"Khá",IF(F387&gt;=50,"Trung bình",IF(F387&gt;=35,"Yếu","Kém")))))</f>
        <v>Xuất sắc</v>
      </c>
      <c r="H387" s="159"/>
    </row>
    <row r="388" spans="1:8" s="5" customFormat="1" x14ac:dyDescent="0.25">
      <c r="A388" s="106">
        <v>372</v>
      </c>
      <c r="B388" s="201">
        <v>2</v>
      </c>
      <c r="C388" s="203" t="s">
        <v>1158</v>
      </c>
      <c r="D388" s="204" t="s">
        <v>162</v>
      </c>
      <c r="E388" s="205" t="s">
        <v>167</v>
      </c>
      <c r="F388" s="129">
        <v>98</v>
      </c>
      <c r="G388" s="112" t="str">
        <f t="shared" si="9"/>
        <v>Xuất sắc</v>
      </c>
      <c r="H388" s="247"/>
    </row>
    <row r="389" spans="1:8" s="5" customFormat="1" x14ac:dyDescent="0.25">
      <c r="A389" s="106">
        <v>373</v>
      </c>
      <c r="B389" s="201">
        <v>3</v>
      </c>
      <c r="C389" s="203" t="s">
        <v>1159</v>
      </c>
      <c r="D389" s="204" t="s">
        <v>18</v>
      </c>
      <c r="E389" s="205" t="s">
        <v>1160</v>
      </c>
      <c r="F389" s="129">
        <v>97</v>
      </c>
      <c r="G389" s="112" t="str">
        <f t="shared" si="9"/>
        <v>Xuất sắc</v>
      </c>
      <c r="H389" s="247"/>
    </row>
    <row r="390" spans="1:8" s="5" customFormat="1" x14ac:dyDescent="0.25">
      <c r="A390" s="106">
        <v>374</v>
      </c>
      <c r="B390" s="201">
        <v>4</v>
      </c>
      <c r="C390" s="203" t="s">
        <v>1161</v>
      </c>
      <c r="D390" s="204" t="s">
        <v>75</v>
      </c>
      <c r="E390" s="205" t="s">
        <v>161</v>
      </c>
      <c r="F390" s="129">
        <v>97</v>
      </c>
      <c r="G390" s="112" t="str">
        <f t="shared" si="9"/>
        <v>Xuất sắc</v>
      </c>
      <c r="H390" s="247"/>
    </row>
    <row r="391" spans="1:8" s="5" customFormat="1" x14ac:dyDescent="0.25">
      <c r="A391" s="106">
        <v>375</v>
      </c>
      <c r="B391" s="201">
        <v>5</v>
      </c>
      <c r="C391" s="203" t="s">
        <v>1162</v>
      </c>
      <c r="D391" s="204" t="s">
        <v>1163</v>
      </c>
      <c r="E391" s="205" t="s">
        <v>129</v>
      </c>
      <c r="F391" s="129">
        <v>96</v>
      </c>
      <c r="G391" s="112" t="str">
        <f t="shared" si="9"/>
        <v>Xuất sắc</v>
      </c>
      <c r="H391" s="247"/>
    </row>
    <row r="392" spans="1:8" s="5" customFormat="1" x14ac:dyDescent="0.25">
      <c r="A392" s="106">
        <v>376</v>
      </c>
      <c r="B392" s="201">
        <v>6</v>
      </c>
      <c r="C392" s="203" t="s">
        <v>1164</v>
      </c>
      <c r="D392" s="204" t="s">
        <v>18</v>
      </c>
      <c r="E392" s="205" t="s">
        <v>45</v>
      </c>
      <c r="F392" s="129">
        <v>96</v>
      </c>
      <c r="G392" s="112" t="str">
        <f t="shared" si="9"/>
        <v>Xuất sắc</v>
      </c>
      <c r="H392" s="247"/>
    </row>
    <row r="393" spans="1:8" s="5" customFormat="1" x14ac:dyDescent="0.25">
      <c r="A393" s="106">
        <v>377</v>
      </c>
      <c r="B393" s="201">
        <v>7</v>
      </c>
      <c r="C393" s="203" t="s">
        <v>1165</v>
      </c>
      <c r="D393" s="204" t="s">
        <v>1166</v>
      </c>
      <c r="E393" s="205" t="s">
        <v>95</v>
      </c>
      <c r="F393" s="129">
        <v>96</v>
      </c>
      <c r="G393" s="112" t="str">
        <f t="shared" si="9"/>
        <v>Xuất sắc</v>
      </c>
      <c r="H393" s="247"/>
    </row>
    <row r="394" spans="1:8" s="5" customFormat="1" x14ac:dyDescent="0.25">
      <c r="A394" s="106">
        <v>378</v>
      </c>
      <c r="B394" s="201">
        <v>8</v>
      </c>
      <c r="C394" s="203" t="s">
        <v>1167</v>
      </c>
      <c r="D394" s="204" t="s">
        <v>1168</v>
      </c>
      <c r="E394" s="205" t="s">
        <v>135</v>
      </c>
      <c r="F394" s="129">
        <v>96</v>
      </c>
      <c r="G394" s="112" t="str">
        <f t="shared" si="9"/>
        <v>Xuất sắc</v>
      </c>
      <c r="H394" s="247"/>
    </row>
    <row r="395" spans="1:8" s="5" customFormat="1" ht="18.75" customHeight="1" x14ac:dyDescent="0.25">
      <c r="A395" s="106">
        <v>379</v>
      </c>
      <c r="B395" s="201">
        <v>9</v>
      </c>
      <c r="C395" s="203" t="s">
        <v>1169</v>
      </c>
      <c r="D395" s="204" t="s">
        <v>44</v>
      </c>
      <c r="E395" s="205" t="s">
        <v>61</v>
      </c>
      <c r="F395" s="129">
        <v>96</v>
      </c>
      <c r="G395" s="112" t="str">
        <f t="shared" si="9"/>
        <v>Xuất sắc</v>
      </c>
      <c r="H395" s="247"/>
    </row>
    <row r="396" spans="1:8" s="5" customFormat="1" x14ac:dyDescent="0.25">
      <c r="A396" s="106">
        <v>380</v>
      </c>
      <c r="B396" s="201">
        <v>10</v>
      </c>
      <c r="C396" s="203" t="s">
        <v>1170</v>
      </c>
      <c r="D396" s="204" t="s">
        <v>121</v>
      </c>
      <c r="E396" s="205" t="s">
        <v>11</v>
      </c>
      <c r="F396" s="129">
        <v>93</v>
      </c>
      <c r="G396" s="112" t="str">
        <f t="shared" si="9"/>
        <v>Xuất sắc</v>
      </c>
      <c r="H396" s="247"/>
    </row>
    <row r="397" spans="1:8" s="5" customFormat="1" x14ac:dyDescent="0.25">
      <c r="A397" s="106">
        <v>381</v>
      </c>
      <c r="B397" s="201">
        <v>11</v>
      </c>
      <c r="C397" s="203" t="s">
        <v>1171</v>
      </c>
      <c r="D397" s="204" t="s">
        <v>427</v>
      </c>
      <c r="E397" s="205" t="s">
        <v>41</v>
      </c>
      <c r="F397" s="129">
        <v>92</v>
      </c>
      <c r="G397" s="112" t="str">
        <f t="shared" si="9"/>
        <v>Xuất sắc</v>
      </c>
      <c r="H397" s="247"/>
    </row>
    <row r="398" spans="1:8" s="5" customFormat="1" x14ac:dyDescent="0.25">
      <c r="A398" s="106">
        <v>382</v>
      </c>
      <c r="B398" s="201">
        <v>12</v>
      </c>
      <c r="C398" s="203" t="s">
        <v>1172</v>
      </c>
      <c r="D398" s="204" t="s">
        <v>113</v>
      </c>
      <c r="E398" s="205" t="s">
        <v>5</v>
      </c>
      <c r="F398" s="129">
        <v>91</v>
      </c>
      <c r="G398" s="112" t="str">
        <f t="shared" si="9"/>
        <v>Xuất sắc</v>
      </c>
      <c r="H398" s="247"/>
    </row>
    <row r="399" spans="1:8" s="5" customFormat="1" x14ac:dyDescent="0.25">
      <c r="A399" s="106">
        <v>383</v>
      </c>
      <c r="B399" s="201">
        <v>13</v>
      </c>
      <c r="C399" s="203" t="s">
        <v>1173</v>
      </c>
      <c r="D399" s="204" t="s">
        <v>1174</v>
      </c>
      <c r="E399" s="205" t="s">
        <v>8</v>
      </c>
      <c r="F399" s="129">
        <v>90</v>
      </c>
      <c r="G399" s="112" t="str">
        <f t="shared" si="9"/>
        <v>Xuất sắc</v>
      </c>
      <c r="H399" s="247"/>
    </row>
    <row r="400" spans="1:8" s="5" customFormat="1" x14ac:dyDescent="0.25">
      <c r="A400" s="106">
        <v>384</v>
      </c>
      <c r="B400" s="201">
        <v>14</v>
      </c>
      <c r="C400" s="203" t="s">
        <v>1175</v>
      </c>
      <c r="D400" s="204" t="s">
        <v>1176</v>
      </c>
      <c r="E400" s="205" t="s">
        <v>137</v>
      </c>
      <c r="F400" s="129">
        <v>90</v>
      </c>
      <c r="G400" s="112" t="str">
        <f t="shared" si="9"/>
        <v>Xuất sắc</v>
      </c>
      <c r="H400" s="247"/>
    </row>
    <row r="401" spans="1:8" s="5" customFormat="1" x14ac:dyDescent="0.25">
      <c r="A401" s="106">
        <v>385</v>
      </c>
      <c r="B401" s="201">
        <v>15</v>
      </c>
      <c r="C401" s="203" t="s">
        <v>1177</v>
      </c>
      <c r="D401" s="204" t="s">
        <v>19</v>
      </c>
      <c r="E401" s="205" t="s">
        <v>209</v>
      </c>
      <c r="F401" s="129">
        <v>90</v>
      </c>
      <c r="G401" s="112" t="str">
        <f t="shared" si="9"/>
        <v>Xuất sắc</v>
      </c>
      <c r="H401" s="247"/>
    </row>
    <row r="402" spans="1:8" s="5" customFormat="1" x14ac:dyDescent="0.25">
      <c r="A402" s="106">
        <v>386</v>
      </c>
      <c r="B402" s="201">
        <v>16</v>
      </c>
      <c r="C402" s="203" t="s">
        <v>1178</v>
      </c>
      <c r="D402" s="204" t="s">
        <v>1038</v>
      </c>
      <c r="E402" s="205" t="s">
        <v>12</v>
      </c>
      <c r="F402" s="129">
        <v>90</v>
      </c>
      <c r="G402" s="112" t="str">
        <f t="shared" si="9"/>
        <v>Xuất sắc</v>
      </c>
      <c r="H402" s="247"/>
    </row>
    <row r="403" spans="1:8" s="5" customFormat="1" x14ac:dyDescent="0.25">
      <c r="A403" s="106">
        <v>387</v>
      </c>
      <c r="B403" s="201">
        <v>17</v>
      </c>
      <c r="C403" s="203" t="s">
        <v>1179</v>
      </c>
      <c r="D403" s="204" t="s">
        <v>18</v>
      </c>
      <c r="E403" s="205" t="s">
        <v>27</v>
      </c>
      <c r="F403" s="129">
        <v>89</v>
      </c>
      <c r="G403" s="112" t="str">
        <f t="shared" si="9"/>
        <v>Tốt</v>
      </c>
      <c r="H403" s="247"/>
    </row>
    <row r="404" spans="1:8" s="5" customFormat="1" x14ac:dyDescent="0.25">
      <c r="A404" s="106">
        <v>388</v>
      </c>
      <c r="B404" s="294">
        <v>18</v>
      </c>
      <c r="C404" s="117" t="s">
        <v>1180</v>
      </c>
      <c r="D404" s="117" t="s">
        <v>416</v>
      </c>
      <c r="E404" s="202" t="s">
        <v>59</v>
      </c>
      <c r="F404" s="160">
        <v>89</v>
      </c>
      <c r="G404" s="112" t="str">
        <f t="shared" si="9"/>
        <v>Tốt</v>
      </c>
      <c r="H404" s="159"/>
    </row>
    <row r="405" spans="1:8" s="5" customFormat="1" x14ac:dyDescent="0.25">
      <c r="A405" s="106">
        <v>389</v>
      </c>
      <c r="B405" s="294">
        <v>19</v>
      </c>
      <c r="C405" s="117" t="s">
        <v>564</v>
      </c>
      <c r="D405" s="117" t="s">
        <v>13</v>
      </c>
      <c r="E405" s="202" t="s">
        <v>21</v>
      </c>
      <c r="F405" s="160">
        <v>88</v>
      </c>
      <c r="G405" s="112" t="str">
        <f t="shared" si="9"/>
        <v>Tốt</v>
      </c>
      <c r="H405" s="159" t="s">
        <v>1181</v>
      </c>
    </row>
    <row r="406" spans="1:8" s="5" customFormat="1" x14ac:dyDescent="0.25">
      <c r="A406" s="106">
        <v>390</v>
      </c>
      <c r="B406" s="201">
        <v>20</v>
      </c>
      <c r="C406" s="203" t="s">
        <v>1182</v>
      </c>
      <c r="D406" s="204" t="s">
        <v>145</v>
      </c>
      <c r="E406" s="205" t="s">
        <v>8</v>
      </c>
      <c r="F406" s="129">
        <v>88</v>
      </c>
      <c r="G406" s="112" t="str">
        <f t="shared" si="9"/>
        <v>Tốt</v>
      </c>
      <c r="H406" s="247"/>
    </row>
    <row r="407" spans="1:8" s="5" customFormat="1" x14ac:dyDescent="0.25">
      <c r="A407" s="106">
        <v>391</v>
      </c>
      <c r="B407" s="201">
        <v>21</v>
      </c>
      <c r="C407" s="203" t="s">
        <v>1183</v>
      </c>
      <c r="D407" s="204" t="s">
        <v>361</v>
      </c>
      <c r="E407" s="205" t="s">
        <v>26</v>
      </c>
      <c r="F407" s="129">
        <v>88</v>
      </c>
      <c r="G407" s="112" t="str">
        <f t="shared" si="9"/>
        <v>Tốt</v>
      </c>
      <c r="H407" s="247"/>
    </row>
    <row r="408" spans="1:8" s="5" customFormat="1" x14ac:dyDescent="0.25">
      <c r="A408" s="106">
        <v>392</v>
      </c>
      <c r="B408" s="201">
        <v>22</v>
      </c>
      <c r="C408" s="203" t="s">
        <v>1184</v>
      </c>
      <c r="D408" s="204" t="s">
        <v>229</v>
      </c>
      <c r="E408" s="205" t="s">
        <v>298</v>
      </c>
      <c r="F408" s="129">
        <v>88</v>
      </c>
      <c r="G408" s="112" t="str">
        <f t="shared" si="9"/>
        <v>Tốt</v>
      </c>
      <c r="H408" s="247"/>
    </row>
    <row r="409" spans="1:8" s="5" customFormat="1" x14ac:dyDescent="0.25">
      <c r="A409" s="106">
        <v>393</v>
      </c>
      <c r="B409" s="201">
        <v>23</v>
      </c>
      <c r="C409" s="203" t="s">
        <v>1185</v>
      </c>
      <c r="D409" s="204" t="s">
        <v>106</v>
      </c>
      <c r="E409" s="205" t="s">
        <v>132</v>
      </c>
      <c r="F409" s="129">
        <v>86</v>
      </c>
      <c r="G409" s="112" t="str">
        <f t="shared" si="9"/>
        <v>Tốt</v>
      </c>
      <c r="H409" s="129"/>
    </row>
    <row r="410" spans="1:8" s="5" customFormat="1" x14ac:dyDescent="0.25">
      <c r="A410" s="106">
        <v>394</v>
      </c>
      <c r="B410" s="201">
        <v>24</v>
      </c>
      <c r="C410" s="203" t="s">
        <v>1186</v>
      </c>
      <c r="D410" s="204" t="s">
        <v>1187</v>
      </c>
      <c r="E410" s="205" t="s">
        <v>34</v>
      </c>
      <c r="F410" s="129">
        <v>85</v>
      </c>
      <c r="G410" s="112" t="str">
        <f t="shared" si="9"/>
        <v>Tốt</v>
      </c>
      <c r="H410" s="247"/>
    </row>
    <row r="411" spans="1:8" s="5" customFormat="1" x14ac:dyDescent="0.25">
      <c r="A411" s="106">
        <v>395</v>
      </c>
      <c r="B411" s="201">
        <v>25</v>
      </c>
      <c r="C411" s="203" t="s">
        <v>1188</v>
      </c>
      <c r="D411" s="204" t="s">
        <v>104</v>
      </c>
      <c r="E411" s="205" t="s">
        <v>7</v>
      </c>
      <c r="F411" s="129">
        <v>85</v>
      </c>
      <c r="G411" s="112" t="str">
        <f t="shared" si="9"/>
        <v>Tốt</v>
      </c>
      <c r="H411" s="247"/>
    </row>
    <row r="412" spans="1:8" s="5" customFormat="1" x14ac:dyDescent="0.25">
      <c r="A412" s="106">
        <v>396</v>
      </c>
      <c r="B412" s="201">
        <v>26</v>
      </c>
      <c r="C412" s="203" t="s">
        <v>1189</v>
      </c>
      <c r="D412" s="204" t="s">
        <v>254</v>
      </c>
      <c r="E412" s="205" t="s">
        <v>21</v>
      </c>
      <c r="F412" s="129">
        <v>85</v>
      </c>
      <c r="G412" s="112" t="str">
        <f t="shared" si="9"/>
        <v>Tốt</v>
      </c>
      <c r="H412" s="247"/>
    </row>
    <row r="413" spans="1:8" s="5" customFormat="1" x14ac:dyDescent="0.25">
      <c r="A413" s="106">
        <v>397</v>
      </c>
      <c r="B413" s="201">
        <v>27</v>
      </c>
      <c r="C413" s="203" t="s">
        <v>1190</v>
      </c>
      <c r="D413" s="204" t="s">
        <v>1038</v>
      </c>
      <c r="E413" s="205" t="s">
        <v>8</v>
      </c>
      <c r="F413" s="129">
        <v>85</v>
      </c>
      <c r="G413" s="112" t="str">
        <f t="shared" si="9"/>
        <v>Tốt</v>
      </c>
      <c r="H413" s="247"/>
    </row>
    <row r="414" spans="1:8" s="5" customFormat="1" x14ac:dyDescent="0.25">
      <c r="A414" s="106">
        <v>398</v>
      </c>
      <c r="B414" s="201">
        <v>28</v>
      </c>
      <c r="C414" s="203" t="s">
        <v>1191</v>
      </c>
      <c r="D414" s="204" t="s">
        <v>1192</v>
      </c>
      <c r="E414" s="205" t="s">
        <v>147</v>
      </c>
      <c r="F414" s="129">
        <v>85</v>
      </c>
      <c r="G414" s="112" t="str">
        <f t="shared" si="9"/>
        <v>Tốt</v>
      </c>
      <c r="H414" s="247"/>
    </row>
    <row r="415" spans="1:8" s="5" customFormat="1" x14ac:dyDescent="0.25">
      <c r="A415" s="106">
        <v>399</v>
      </c>
      <c r="B415" s="201">
        <v>29</v>
      </c>
      <c r="C415" s="203" t="s">
        <v>1193</v>
      </c>
      <c r="D415" s="204" t="s">
        <v>77</v>
      </c>
      <c r="E415" s="205" t="s">
        <v>26</v>
      </c>
      <c r="F415" s="129">
        <v>84</v>
      </c>
      <c r="G415" s="112" t="str">
        <f t="shared" si="9"/>
        <v>Tốt</v>
      </c>
      <c r="H415" s="247"/>
    </row>
    <row r="416" spans="1:8" s="5" customFormat="1" x14ac:dyDescent="0.25">
      <c r="A416" s="106">
        <v>400</v>
      </c>
      <c r="B416" s="201">
        <v>30</v>
      </c>
      <c r="C416" s="203" t="s">
        <v>1194</v>
      </c>
      <c r="D416" s="204" t="s">
        <v>146</v>
      </c>
      <c r="E416" s="205" t="s">
        <v>34</v>
      </c>
      <c r="F416" s="129">
        <v>83</v>
      </c>
      <c r="G416" s="112" t="str">
        <f t="shared" si="9"/>
        <v>Tốt</v>
      </c>
      <c r="H416" s="247"/>
    </row>
    <row r="417" spans="1:8" s="5" customFormat="1" x14ac:dyDescent="0.25">
      <c r="A417" s="106">
        <v>401</v>
      </c>
      <c r="B417" s="201">
        <v>31</v>
      </c>
      <c r="C417" s="203" t="s">
        <v>1195</v>
      </c>
      <c r="D417" s="204" t="s">
        <v>809</v>
      </c>
      <c r="E417" s="205" t="s">
        <v>34</v>
      </c>
      <c r="F417" s="129">
        <v>83</v>
      </c>
      <c r="G417" s="112" t="str">
        <f t="shared" si="9"/>
        <v>Tốt</v>
      </c>
      <c r="H417" s="247"/>
    </row>
    <row r="418" spans="1:8" s="5" customFormat="1" x14ac:dyDescent="0.25">
      <c r="A418" s="106">
        <v>402</v>
      </c>
      <c r="B418" s="201">
        <v>32</v>
      </c>
      <c r="C418" s="203" t="s">
        <v>1196</v>
      </c>
      <c r="D418" s="204" t="s">
        <v>174</v>
      </c>
      <c r="E418" s="205" t="s">
        <v>391</v>
      </c>
      <c r="F418" s="129">
        <v>83</v>
      </c>
      <c r="G418" s="112" t="str">
        <f t="shared" si="9"/>
        <v>Tốt</v>
      </c>
      <c r="H418" s="247"/>
    </row>
    <row r="419" spans="1:8" s="5" customFormat="1" x14ac:dyDescent="0.25">
      <c r="A419" s="106">
        <v>403</v>
      </c>
      <c r="B419" s="201">
        <v>33</v>
      </c>
      <c r="C419" s="203" t="s">
        <v>1197</v>
      </c>
      <c r="D419" s="204" t="s">
        <v>145</v>
      </c>
      <c r="E419" s="205" t="s">
        <v>39</v>
      </c>
      <c r="F419" s="129">
        <v>83</v>
      </c>
      <c r="G419" s="112" t="str">
        <f t="shared" si="9"/>
        <v>Tốt</v>
      </c>
      <c r="H419" s="247"/>
    </row>
    <row r="420" spans="1:8" s="5" customFormat="1" x14ac:dyDescent="0.25">
      <c r="A420" s="106">
        <v>404</v>
      </c>
      <c r="B420" s="201">
        <v>34</v>
      </c>
      <c r="C420" s="203" t="s">
        <v>1198</v>
      </c>
      <c r="D420" s="204" t="s">
        <v>346</v>
      </c>
      <c r="E420" s="205" t="s">
        <v>12</v>
      </c>
      <c r="F420" s="129">
        <v>83</v>
      </c>
      <c r="G420" s="112" t="str">
        <f t="shared" si="9"/>
        <v>Tốt</v>
      </c>
      <c r="H420" s="247"/>
    </row>
    <row r="421" spans="1:8" s="5" customFormat="1" x14ac:dyDescent="0.25">
      <c r="A421" s="106">
        <v>405</v>
      </c>
      <c r="B421" s="201">
        <v>35</v>
      </c>
      <c r="C421" s="203" t="s">
        <v>1199</v>
      </c>
      <c r="D421" s="204" t="s">
        <v>429</v>
      </c>
      <c r="E421" s="205" t="s">
        <v>59</v>
      </c>
      <c r="F421" s="129">
        <v>81</v>
      </c>
      <c r="G421" s="112" t="str">
        <f t="shared" si="9"/>
        <v>Tốt</v>
      </c>
      <c r="H421" s="247"/>
    </row>
    <row r="422" spans="1:8" s="5" customFormat="1" ht="17.25" customHeight="1" x14ac:dyDescent="0.25">
      <c r="A422" s="106">
        <v>406</v>
      </c>
      <c r="B422" s="201">
        <v>36</v>
      </c>
      <c r="C422" s="203" t="s">
        <v>1200</v>
      </c>
      <c r="D422" s="204" t="s">
        <v>18</v>
      </c>
      <c r="E422" s="205" t="s">
        <v>9</v>
      </c>
      <c r="F422" s="129">
        <v>80</v>
      </c>
      <c r="G422" s="112" t="str">
        <f t="shared" si="9"/>
        <v>Tốt</v>
      </c>
      <c r="H422" s="247"/>
    </row>
    <row r="423" spans="1:8" s="5" customFormat="1" x14ac:dyDescent="0.25">
      <c r="A423" s="106">
        <v>407</v>
      </c>
      <c r="B423" s="201">
        <v>37</v>
      </c>
      <c r="C423" s="203" t="s">
        <v>1201</v>
      </c>
      <c r="D423" s="204" t="s">
        <v>183</v>
      </c>
      <c r="E423" s="205" t="s">
        <v>63</v>
      </c>
      <c r="F423" s="129">
        <v>80</v>
      </c>
      <c r="G423" s="112" t="str">
        <f t="shared" si="9"/>
        <v>Tốt</v>
      </c>
      <c r="H423" s="247"/>
    </row>
    <row r="424" spans="1:8" s="5" customFormat="1" x14ac:dyDescent="0.25">
      <c r="A424" s="106">
        <v>408</v>
      </c>
      <c r="B424" s="201">
        <v>38</v>
      </c>
      <c r="C424" s="203" t="s">
        <v>1202</v>
      </c>
      <c r="D424" s="204" t="s">
        <v>703</v>
      </c>
      <c r="E424" s="205" t="s">
        <v>66</v>
      </c>
      <c r="F424" s="129">
        <v>80</v>
      </c>
      <c r="G424" s="112" t="str">
        <f t="shared" si="9"/>
        <v>Tốt</v>
      </c>
      <c r="H424" s="129"/>
    </row>
    <row r="425" spans="1:8" s="5" customFormat="1" x14ac:dyDescent="0.25">
      <c r="A425" s="106">
        <v>409</v>
      </c>
      <c r="B425" s="201">
        <v>39</v>
      </c>
      <c r="C425" s="203" t="s">
        <v>1203</v>
      </c>
      <c r="D425" s="204" t="s">
        <v>1204</v>
      </c>
      <c r="E425" s="205" t="s">
        <v>163</v>
      </c>
      <c r="F425" s="129">
        <v>77</v>
      </c>
      <c r="G425" s="112" t="str">
        <f t="shared" si="9"/>
        <v>Khá</v>
      </c>
      <c r="H425" s="247"/>
    </row>
    <row r="426" spans="1:8" s="5" customFormat="1" x14ac:dyDescent="0.25">
      <c r="A426" s="106">
        <v>410</v>
      </c>
      <c r="B426" s="201">
        <v>40</v>
      </c>
      <c r="C426" s="203" t="s">
        <v>1205</v>
      </c>
      <c r="D426" s="204" t="s">
        <v>143</v>
      </c>
      <c r="E426" s="205" t="s">
        <v>218</v>
      </c>
      <c r="F426" s="129">
        <v>76</v>
      </c>
      <c r="G426" s="112" t="str">
        <f t="shared" si="9"/>
        <v>Khá</v>
      </c>
      <c r="H426" s="247"/>
    </row>
    <row r="427" spans="1:8" s="5" customFormat="1" x14ac:dyDescent="0.25">
      <c r="A427" s="106">
        <v>411</v>
      </c>
      <c r="B427" s="201">
        <v>41</v>
      </c>
      <c r="C427" s="203" t="s">
        <v>1206</v>
      </c>
      <c r="D427" s="204" t="s">
        <v>1207</v>
      </c>
      <c r="E427" s="205" t="s">
        <v>34</v>
      </c>
      <c r="F427" s="129">
        <v>74</v>
      </c>
      <c r="G427" s="112" t="str">
        <f t="shared" si="9"/>
        <v>Khá</v>
      </c>
      <c r="H427" s="129"/>
    </row>
    <row r="428" spans="1:8" s="5" customFormat="1" x14ac:dyDescent="0.25">
      <c r="A428" s="106">
        <v>412</v>
      </c>
      <c r="B428" s="201">
        <v>42</v>
      </c>
      <c r="C428" s="203" t="s">
        <v>1208</v>
      </c>
      <c r="D428" s="204" t="s">
        <v>1209</v>
      </c>
      <c r="E428" s="205" t="s">
        <v>12</v>
      </c>
      <c r="F428" s="129">
        <v>73</v>
      </c>
      <c r="G428" s="112" t="str">
        <f t="shared" si="9"/>
        <v>Khá</v>
      </c>
      <c r="H428" s="247"/>
    </row>
    <row r="429" spans="1:8" s="5" customFormat="1" x14ac:dyDescent="0.25">
      <c r="A429" s="106">
        <v>413</v>
      </c>
      <c r="B429" s="201">
        <v>43</v>
      </c>
      <c r="C429" s="203" t="s">
        <v>1210</v>
      </c>
      <c r="D429" s="204" t="s">
        <v>1211</v>
      </c>
      <c r="E429" s="205" t="s">
        <v>119</v>
      </c>
      <c r="F429" s="129">
        <v>70</v>
      </c>
      <c r="G429" s="112" t="str">
        <f t="shared" si="9"/>
        <v>Khá</v>
      </c>
      <c r="H429" s="247"/>
    </row>
    <row r="430" spans="1:8" s="5" customFormat="1" x14ac:dyDescent="0.25">
      <c r="A430" s="106">
        <v>414</v>
      </c>
      <c r="B430" s="201">
        <v>44</v>
      </c>
      <c r="C430" s="203" t="s">
        <v>1212</v>
      </c>
      <c r="D430" s="204" t="s">
        <v>1213</v>
      </c>
      <c r="E430" s="205" t="s">
        <v>12</v>
      </c>
      <c r="F430" s="129">
        <v>70</v>
      </c>
      <c r="G430" s="112" t="str">
        <f t="shared" si="9"/>
        <v>Khá</v>
      </c>
      <c r="H430" s="247"/>
    </row>
    <row r="431" spans="1:8" s="5" customFormat="1" x14ac:dyDescent="0.25">
      <c r="A431" s="106">
        <v>415</v>
      </c>
      <c r="B431" s="201">
        <v>45</v>
      </c>
      <c r="C431" s="203" t="s">
        <v>1214</v>
      </c>
      <c r="D431" s="204" t="s">
        <v>809</v>
      </c>
      <c r="E431" s="205" t="s">
        <v>21</v>
      </c>
      <c r="F431" s="207">
        <v>65</v>
      </c>
      <c r="G431" s="112" t="str">
        <f t="shared" si="9"/>
        <v>Khá</v>
      </c>
      <c r="H431" s="129"/>
    </row>
    <row r="432" spans="1:8" s="5" customFormat="1" x14ac:dyDescent="0.25">
      <c r="A432" s="106">
        <v>416</v>
      </c>
      <c r="B432" s="201">
        <v>46</v>
      </c>
      <c r="C432" s="196" t="s">
        <v>1215</v>
      </c>
      <c r="D432" s="199" t="s">
        <v>1216</v>
      </c>
      <c r="E432" s="208" t="s">
        <v>6</v>
      </c>
      <c r="F432" s="186">
        <v>0</v>
      </c>
      <c r="G432" s="122" t="str">
        <f t="shared" si="9"/>
        <v>Kém</v>
      </c>
      <c r="H432" s="122" t="s">
        <v>2341</v>
      </c>
    </row>
    <row r="433" spans="1:8" s="5" customFormat="1" ht="18.75" customHeight="1" x14ac:dyDescent="0.25">
      <c r="A433" s="124"/>
      <c r="B433" s="209"/>
      <c r="C433" s="125" t="s">
        <v>1217</v>
      </c>
      <c r="D433" s="125"/>
      <c r="E433" s="125"/>
      <c r="F433" s="103"/>
      <c r="G433" s="104"/>
      <c r="H433" s="104"/>
    </row>
    <row r="434" spans="1:8" s="5" customFormat="1" x14ac:dyDescent="0.25">
      <c r="A434" s="106">
        <v>417</v>
      </c>
      <c r="B434" s="210">
        <v>1</v>
      </c>
      <c r="C434" s="133" t="s">
        <v>1218</v>
      </c>
      <c r="D434" s="133" t="s">
        <v>1219</v>
      </c>
      <c r="E434" s="211" t="s">
        <v>17</v>
      </c>
      <c r="F434" s="106">
        <v>97</v>
      </c>
      <c r="G434" s="112" t="str">
        <f t="shared" ref="G434:G497" si="10">IF(F434&gt;=90,"Xuất sắc",IF(F434&gt;=80,"Tốt",IF(F434&gt;=65,"Khá",IF(F434&gt;=50,"Trung bình",IF(F434&gt;=35,"Yếu","Kém")))))</f>
        <v>Xuất sắc</v>
      </c>
      <c r="H434" s="129"/>
    </row>
    <row r="435" spans="1:8" s="5" customFormat="1" x14ac:dyDescent="0.25">
      <c r="A435" s="106">
        <v>418</v>
      </c>
      <c r="B435" s="210">
        <v>2</v>
      </c>
      <c r="C435" s="133" t="s">
        <v>1220</v>
      </c>
      <c r="D435" s="133" t="s">
        <v>1221</v>
      </c>
      <c r="E435" s="211" t="s">
        <v>6</v>
      </c>
      <c r="F435" s="212">
        <v>96</v>
      </c>
      <c r="G435" s="112" t="str">
        <f t="shared" si="10"/>
        <v>Xuất sắc</v>
      </c>
      <c r="H435" s="174"/>
    </row>
    <row r="436" spans="1:8" s="5" customFormat="1" x14ac:dyDescent="0.25">
      <c r="A436" s="106">
        <v>419</v>
      </c>
      <c r="B436" s="210">
        <v>3</v>
      </c>
      <c r="C436" s="133" t="s">
        <v>1222</v>
      </c>
      <c r="D436" s="133" t="s">
        <v>1223</v>
      </c>
      <c r="E436" s="211" t="s">
        <v>321</v>
      </c>
      <c r="F436" s="212">
        <v>96</v>
      </c>
      <c r="G436" s="112" t="str">
        <f t="shared" si="10"/>
        <v>Xuất sắc</v>
      </c>
      <c r="H436" s="174"/>
    </row>
    <row r="437" spans="1:8" s="5" customFormat="1" x14ac:dyDescent="0.25">
      <c r="A437" s="106">
        <v>420</v>
      </c>
      <c r="B437" s="210">
        <v>4</v>
      </c>
      <c r="C437" s="133" t="s">
        <v>1224</v>
      </c>
      <c r="D437" s="133" t="s">
        <v>1225</v>
      </c>
      <c r="E437" s="211" t="s">
        <v>15</v>
      </c>
      <c r="F437" s="212">
        <v>96</v>
      </c>
      <c r="G437" s="112" t="str">
        <f t="shared" si="10"/>
        <v>Xuất sắc</v>
      </c>
      <c r="H437" s="174"/>
    </row>
    <row r="438" spans="1:8" s="5" customFormat="1" x14ac:dyDescent="0.25">
      <c r="A438" s="106">
        <v>421</v>
      </c>
      <c r="B438" s="210">
        <v>5</v>
      </c>
      <c r="C438" s="133" t="s">
        <v>1226</v>
      </c>
      <c r="D438" s="133" t="s">
        <v>292</v>
      </c>
      <c r="E438" s="211" t="s">
        <v>54</v>
      </c>
      <c r="F438" s="106">
        <v>96</v>
      </c>
      <c r="G438" s="112" t="str">
        <f t="shared" si="10"/>
        <v>Xuất sắc</v>
      </c>
      <c r="H438" s="174"/>
    </row>
    <row r="439" spans="1:8" s="5" customFormat="1" x14ac:dyDescent="0.25">
      <c r="A439" s="106">
        <v>422</v>
      </c>
      <c r="B439" s="210">
        <v>6</v>
      </c>
      <c r="C439" s="133" t="s">
        <v>1227</v>
      </c>
      <c r="D439" s="133" t="s">
        <v>1228</v>
      </c>
      <c r="E439" s="211" t="s">
        <v>100</v>
      </c>
      <c r="F439" s="106">
        <v>96</v>
      </c>
      <c r="G439" s="112" t="str">
        <f t="shared" si="10"/>
        <v>Xuất sắc</v>
      </c>
      <c r="H439" s="174"/>
    </row>
    <row r="440" spans="1:8" s="5" customFormat="1" x14ac:dyDescent="0.25">
      <c r="A440" s="106">
        <v>423</v>
      </c>
      <c r="B440" s="210">
        <v>7</v>
      </c>
      <c r="C440" s="133" t="s">
        <v>1229</v>
      </c>
      <c r="D440" s="133" t="s">
        <v>1230</v>
      </c>
      <c r="E440" s="211" t="s">
        <v>25</v>
      </c>
      <c r="F440" s="106">
        <v>96</v>
      </c>
      <c r="G440" s="112" t="str">
        <f t="shared" si="10"/>
        <v>Xuất sắc</v>
      </c>
      <c r="H440" s="129"/>
    </row>
    <row r="441" spans="1:8" s="5" customFormat="1" x14ac:dyDescent="0.25">
      <c r="A441" s="106">
        <v>424</v>
      </c>
      <c r="B441" s="210">
        <v>8</v>
      </c>
      <c r="C441" s="133" t="s">
        <v>1231</v>
      </c>
      <c r="D441" s="133" t="s">
        <v>196</v>
      </c>
      <c r="E441" s="211" t="s">
        <v>22</v>
      </c>
      <c r="F441" s="106">
        <v>96</v>
      </c>
      <c r="G441" s="112" t="str">
        <f t="shared" si="10"/>
        <v>Xuất sắc</v>
      </c>
      <c r="H441" s="129"/>
    </row>
    <row r="442" spans="1:8" s="5" customFormat="1" x14ac:dyDescent="0.25">
      <c r="A442" s="106">
        <v>425</v>
      </c>
      <c r="B442" s="213">
        <v>9</v>
      </c>
      <c r="C442" s="133" t="s">
        <v>1232</v>
      </c>
      <c r="D442" s="133" t="s">
        <v>143</v>
      </c>
      <c r="E442" s="211" t="s">
        <v>9</v>
      </c>
      <c r="F442" s="106">
        <v>96</v>
      </c>
      <c r="G442" s="112" t="str">
        <f t="shared" si="10"/>
        <v>Xuất sắc</v>
      </c>
      <c r="H442" s="129"/>
    </row>
    <row r="443" spans="1:8" s="5" customFormat="1" x14ac:dyDescent="0.25">
      <c r="A443" s="106">
        <v>426</v>
      </c>
      <c r="B443" s="210">
        <v>10</v>
      </c>
      <c r="C443" s="133" t="s">
        <v>1233</v>
      </c>
      <c r="D443" s="133" t="s">
        <v>1234</v>
      </c>
      <c r="E443" s="211" t="s">
        <v>10</v>
      </c>
      <c r="F443" s="106">
        <v>96</v>
      </c>
      <c r="G443" s="112" t="str">
        <f t="shared" si="10"/>
        <v>Xuất sắc</v>
      </c>
      <c r="H443" s="129"/>
    </row>
    <row r="444" spans="1:8" s="5" customFormat="1" x14ac:dyDescent="0.25">
      <c r="A444" s="106">
        <v>427</v>
      </c>
      <c r="B444" s="210">
        <v>11</v>
      </c>
      <c r="C444" s="133" t="s">
        <v>1235</v>
      </c>
      <c r="D444" s="133" t="s">
        <v>292</v>
      </c>
      <c r="E444" s="211" t="s">
        <v>63</v>
      </c>
      <c r="F444" s="106">
        <v>96</v>
      </c>
      <c r="G444" s="112" t="str">
        <f t="shared" si="10"/>
        <v>Xuất sắc</v>
      </c>
      <c r="H444" s="174"/>
    </row>
    <row r="445" spans="1:8" s="5" customFormat="1" x14ac:dyDescent="0.25">
      <c r="A445" s="106">
        <v>428</v>
      </c>
      <c r="B445" s="210">
        <v>12</v>
      </c>
      <c r="C445" s="133" t="s">
        <v>1236</v>
      </c>
      <c r="D445" s="133" t="s">
        <v>48</v>
      </c>
      <c r="E445" s="211" t="s">
        <v>12</v>
      </c>
      <c r="F445" s="106">
        <v>96</v>
      </c>
      <c r="G445" s="112" t="str">
        <f t="shared" si="10"/>
        <v>Xuất sắc</v>
      </c>
      <c r="H445" s="160"/>
    </row>
    <row r="446" spans="1:8" s="5" customFormat="1" x14ac:dyDescent="0.25">
      <c r="A446" s="106">
        <v>429</v>
      </c>
      <c r="B446" s="210">
        <v>13</v>
      </c>
      <c r="C446" s="133" t="s">
        <v>1237</v>
      </c>
      <c r="D446" s="133" t="s">
        <v>1163</v>
      </c>
      <c r="E446" s="211" t="s">
        <v>6</v>
      </c>
      <c r="F446" s="212">
        <v>95</v>
      </c>
      <c r="G446" s="112" t="str">
        <f t="shared" si="10"/>
        <v>Xuất sắc</v>
      </c>
      <c r="H446" s="174"/>
    </row>
    <row r="447" spans="1:8" s="5" customFormat="1" x14ac:dyDescent="0.25">
      <c r="A447" s="106">
        <v>430</v>
      </c>
      <c r="B447" s="210">
        <v>14</v>
      </c>
      <c r="C447" s="133" t="s">
        <v>1238</v>
      </c>
      <c r="D447" s="133" t="s">
        <v>1239</v>
      </c>
      <c r="E447" s="211" t="s">
        <v>6</v>
      </c>
      <c r="F447" s="212">
        <v>95</v>
      </c>
      <c r="G447" s="112" t="str">
        <f t="shared" si="10"/>
        <v>Xuất sắc</v>
      </c>
      <c r="H447" s="174"/>
    </row>
    <row r="448" spans="1:8" s="5" customFormat="1" x14ac:dyDescent="0.25">
      <c r="A448" s="106">
        <v>431</v>
      </c>
      <c r="B448" s="210">
        <v>15</v>
      </c>
      <c r="C448" s="133" t="s">
        <v>1240</v>
      </c>
      <c r="D448" s="133" t="s">
        <v>1241</v>
      </c>
      <c r="E448" s="211" t="s">
        <v>8</v>
      </c>
      <c r="F448" s="106">
        <v>95</v>
      </c>
      <c r="G448" s="112" t="str">
        <f t="shared" si="10"/>
        <v>Xuất sắc</v>
      </c>
      <c r="H448" s="174"/>
    </row>
    <row r="449" spans="1:8" s="5" customFormat="1" x14ac:dyDescent="0.25">
      <c r="A449" s="106">
        <v>432</v>
      </c>
      <c r="B449" s="210">
        <v>16</v>
      </c>
      <c r="C449" s="133" t="s">
        <v>1242</v>
      </c>
      <c r="D449" s="133" t="s">
        <v>1243</v>
      </c>
      <c r="E449" s="211" t="s">
        <v>8</v>
      </c>
      <c r="F449" s="106">
        <v>95</v>
      </c>
      <c r="G449" s="112" t="str">
        <f t="shared" si="10"/>
        <v>Xuất sắc</v>
      </c>
      <c r="H449" s="247"/>
    </row>
    <row r="450" spans="1:8" s="5" customFormat="1" x14ac:dyDescent="0.25">
      <c r="A450" s="106">
        <v>433</v>
      </c>
      <c r="B450" s="210">
        <v>17</v>
      </c>
      <c r="C450" s="133" t="s">
        <v>1244</v>
      </c>
      <c r="D450" s="133" t="s">
        <v>1245</v>
      </c>
      <c r="E450" s="211" t="s">
        <v>80</v>
      </c>
      <c r="F450" s="106">
        <v>95</v>
      </c>
      <c r="G450" s="112" t="str">
        <f t="shared" si="10"/>
        <v>Xuất sắc</v>
      </c>
      <c r="H450" s="129"/>
    </row>
    <row r="451" spans="1:8" s="5" customFormat="1" x14ac:dyDescent="0.25">
      <c r="A451" s="106">
        <v>434</v>
      </c>
      <c r="B451" s="210">
        <v>18</v>
      </c>
      <c r="C451" s="133" t="s">
        <v>1246</v>
      </c>
      <c r="D451" s="133" t="s">
        <v>94</v>
      </c>
      <c r="E451" s="211" t="s">
        <v>26</v>
      </c>
      <c r="F451" s="106">
        <v>95</v>
      </c>
      <c r="G451" s="112" t="str">
        <f t="shared" si="10"/>
        <v>Xuất sắc</v>
      </c>
      <c r="H451" s="129"/>
    </row>
    <row r="452" spans="1:8" s="5" customFormat="1" x14ac:dyDescent="0.25">
      <c r="A452" s="106">
        <v>435</v>
      </c>
      <c r="B452" s="210">
        <v>19</v>
      </c>
      <c r="C452" s="133" t="s">
        <v>1247</v>
      </c>
      <c r="D452" s="133" t="s">
        <v>115</v>
      </c>
      <c r="E452" s="211" t="s">
        <v>26</v>
      </c>
      <c r="F452" s="106">
        <v>95</v>
      </c>
      <c r="G452" s="112" t="str">
        <f t="shared" si="10"/>
        <v>Xuất sắc</v>
      </c>
      <c r="H452" s="129"/>
    </row>
    <row r="453" spans="1:8" s="5" customFormat="1" x14ac:dyDescent="0.25">
      <c r="A453" s="106">
        <v>436</v>
      </c>
      <c r="B453" s="210">
        <v>20</v>
      </c>
      <c r="C453" s="133" t="s">
        <v>1248</v>
      </c>
      <c r="D453" s="133" t="s">
        <v>74</v>
      </c>
      <c r="E453" s="211" t="s">
        <v>469</v>
      </c>
      <c r="F453" s="106">
        <v>95</v>
      </c>
      <c r="G453" s="112" t="str">
        <f t="shared" si="10"/>
        <v>Xuất sắc</v>
      </c>
      <c r="H453" s="129"/>
    </row>
    <row r="454" spans="1:8" s="5" customFormat="1" x14ac:dyDescent="0.25">
      <c r="A454" s="106">
        <v>437</v>
      </c>
      <c r="B454" s="210">
        <v>21</v>
      </c>
      <c r="C454" s="133" t="s">
        <v>1249</v>
      </c>
      <c r="D454" s="133" t="s">
        <v>670</v>
      </c>
      <c r="E454" s="211" t="s">
        <v>180</v>
      </c>
      <c r="F454" s="106">
        <v>95</v>
      </c>
      <c r="G454" s="112" t="str">
        <f t="shared" si="10"/>
        <v>Xuất sắc</v>
      </c>
      <c r="H454" s="129"/>
    </row>
    <row r="455" spans="1:8" s="5" customFormat="1" x14ac:dyDescent="0.25">
      <c r="A455" s="106">
        <v>438</v>
      </c>
      <c r="B455" s="210">
        <v>22</v>
      </c>
      <c r="C455" s="133" t="s">
        <v>1250</v>
      </c>
      <c r="D455" s="133" t="s">
        <v>1251</v>
      </c>
      <c r="E455" s="211" t="s">
        <v>12</v>
      </c>
      <c r="F455" s="106">
        <v>95</v>
      </c>
      <c r="G455" s="112" t="str">
        <f t="shared" si="10"/>
        <v>Xuất sắc</v>
      </c>
      <c r="H455" s="160"/>
    </row>
    <row r="456" spans="1:8" s="5" customFormat="1" x14ac:dyDescent="0.25">
      <c r="A456" s="106">
        <v>439</v>
      </c>
      <c r="B456" s="210">
        <v>23</v>
      </c>
      <c r="C456" s="133" t="s">
        <v>1252</v>
      </c>
      <c r="D456" s="133" t="s">
        <v>1127</v>
      </c>
      <c r="E456" s="211" t="s">
        <v>61</v>
      </c>
      <c r="F456" s="106">
        <v>92</v>
      </c>
      <c r="G456" s="112" t="str">
        <f t="shared" si="10"/>
        <v>Xuất sắc</v>
      </c>
      <c r="H456" s="129"/>
    </row>
    <row r="457" spans="1:8" s="5" customFormat="1" x14ac:dyDescent="0.25">
      <c r="A457" s="106">
        <v>440</v>
      </c>
      <c r="B457" s="210">
        <v>24</v>
      </c>
      <c r="C457" s="133" t="s">
        <v>1253</v>
      </c>
      <c r="D457" s="133" t="s">
        <v>1254</v>
      </c>
      <c r="E457" s="211" t="s">
        <v>34</v>
      </c>
      <c r="F457" s="214">
        <v>90</v>
      </c>
      <c r="G457" s="112" t="str">
        <f t="shared" si="10"/>
        <v>Xuất sắc</v>
      </c>
      <c r="H457" s="104"/>
    </row>
    <row r="458" spans="1:8" s="5" customFormat="1" x14ac:dyDescent="0.25">
      <c r="A458" s="106">
        <v>441</v>
      </c>
      <c r="B458" s="210">
        <v>25</v>
      </c>
      <c r="C458" s="133" t="s">
        <v>1255</v>
      </c>
      <c r="D458" s="133" t="s">
        <v>1256</v>
      </c>
      <c r="E458" s="211" t="s">
        <v>34</v>
      </c>
      <c r="F458" s="212">
        <v>90</v>
      </c>
      <c r="G458" s="112" t="str">
        <f t="shared" si="10"/>
        <v>Xuất sắc</v>
      </c>
      <c r="H458" s="174"/>
    </row>
    <row r="459" spans="1:8" s="5" customFormat="1" x14ac:dyDescent="0.25">
      <c r="A459" s="106">
        <v>442</v>
      </c>
      <c r="B459" s="210">
        <v>26</v>
      </c>
      <c r="C459" s="133" t="s">
        <v>1257</v>
      </c>
      <c r="D459" s="133" t="s">
        <v>1258</v>
      </c>
      <c r="E459" s="211" t="s">
        <v>343</v>
      </c>
      <c r="F459" s="212">
        <v>90</v>
      </c>
      <c r="G459" s="112" t="str">
        <f t="shared" si="10"/>
        <v>Xuất sắc</v>
      </c>
      <c r="H459" s="174"/>
    </row>
    <row r="460" spans="1:8" s="5" customFormat="1" x14ac:dyDescent="0.25">
      <c r="A460" s="106">
        <v>443</v>
      </c>
      <c r="B460" s="210">
        <v>27</v>
      </c>
      <c r="C460" s="133" t="s">
        <v>1259</v>
      </c>
      <c r="D460" s="133" t="s">
        <v>1260</v>
      </c>
      <c r="E460" s="211" t="s">
        <v>39</v>
      </c>
      <c r="F460" s="212">
        <v>90</v>
      </c>
      <c r="G460" s="112" t="str">
        <f t="shared" si="10"/>
        <v>Xuất sắc</v>
      </c>
      <c r="H460" s="174"/>
    </row>
    <row r="461" spans="1:8" s="5" customFormat="1" x14ac:dyDescent="0.25">
      <c r="A461" s="106">
        <v>444</v>
      </c>
      <c r="B461" s="210">
        <v>28</v>
      </c>
      <c r="C461" s="133" t="s">
        <v>1261</v>
      </c>
      <c r="D461" s="133" t="s">
        <v>295</v>
      </c>
      <c r="E461" s="211" t="s">
        <v>958</v>
      </c>
      <c r="F461" s="212">
        <v>90</v>
      </c>
      <c r="G461" s="112" t="str">
        <f t="shared" si="10"/>
        <v>Xuất sắc</v>
      </c>
      <c r="H461" s="174"/>
    </row>
    <row r="462" spans="1:8" s="5" customFormat="1" x14ac:dyDescent="0.25">
      <c r="A462" s="106">
        <v>445</v>
      </c>
      <c r="B462" s="210">
        <v>29</v>
      </c>
      <c r="C462" s="133" t="s">
        <v>1262</v>
      </c>
      <c r="D462" s="133" t="s">
        <v>1263</v>
      </c>
      <c r="E462" s="211" t="s">
        <v>131</v>
      </c>
      <c r="F462" s="212">
        <v>90</v>
      </c>
      <c r="G462" s="112" t="str">
        <f t="shared" si="10"/>
        <v>Xuất sắc</v>
      </c>
      <c r="H462" s="129"/>
    </row>
    <row r="463" spans="1:8" s="5" customFormat="1" x14ac:dyDescent="0.25">
      <c r="A463" s="106">
        <v>446</v>
      </c>
      <c r="B463" s="210">
        <v>30</v>
      </c>
      <c r="C463" s="133" t="s">
        <v>1264</v>
      </c>
      <c r="D463" s="133" t="s">
        <v>1265</v>
      </c>
      <c r="E463" s="211" t="s">
        <v>40</v>
      </c>
      <c r="F463" s="212">
        <v>90</v>
      </c>
      <c r="G463" s="112" t="str">
        <f t="shared" si="10"/>
        <v>Xuất sắc</v>
      </c>
      <c r="H463" s="129"/>
    </row>
    <row r="464" spans="1:8" s="5" customFormat="1" x14ac:dyDescent="0.25">
      <c r="A464" s="106">
        <v>447</v>
      </c>
      <c r="B464" s="210">
        <v>31</v>
      </c>
      <c r="C464" s="133" t="s">
        <v>1266</v>
      </c>
      <c r="D464" s="133" t="s">
        <v>1267</v>
      </c>
      <c r="E464" s="211" t="s">
        <v>324</v>
      </c>
      <c r="F464" s="106">
        <v>90</v>
      </c>
      <c r="G464" s="112" t="str">
        <f t="shared" si="10"/>
        <v>Xuất sắc</v>
      </c>
      <c r="H464" s="174"/>
    </row>
    <row r="465" spans="1:8" s="5" customFormat="1" x14ac:dyDescent="0.25">
      <c r="A465" s="106">
        <v>448</v>
      </c>
      <c r="B465" s="210">
        <v>32</v>
      </c>
      <c r="C465" s="133" t="s">
        <v>1268</v>
      </c>
      <c r="D465" s="133" t="s">
        <v>1269</v>
      </c>
      <c r="E465" s="211" t="s">
        <v>79</v>
      </c>
      <c r="F465" s="106">
        <v>90</v>
      </c>
      <c r="G465" s="112" t="str">
        <f t="shared" si="10"/>
        <v>Xuất sắc</v>
      </c>
      <c r="H465" s="129"/>
    </row>
    <row r="466" spans="1:8" s="5" customFormat="1" x14ac:dyDescent="0.25">
      <c r="A466" s="106">
        <v>449</v>
      </c>
      <c r="B466" s="210">
        <v>33</v>
      </c>
      <c r="C466" s="133" t="s">
        <v>1270</v>
      </c>
      <c r="D466" s="133" t="s">
        <v>1271</v>
      </c>
      <c r="E466" s="211" t="s">
        <v>212</v>
      </c>
      <c r="F466" s="106">
        <v>90</v>
      </c>
      <c r="G466" s="112" t="str">
        <f t="shared" si="10"/>
        <v>Xuất sắc</v>
      </c>
      <c r="H466" s="160"/>
    </row>
    <row r="467" spans="1:8" s="5" customFormat="1" x14ac:dyDescent="0.25">
      <c r="A467" s="106">
        <v>450</v>
      </c>
      <c r="B467" s="210">
        <v>34</v>
      </c>
      <c r="C467" s="133" t="s">
        <v>1272</v>
      </c>
      <c r="D467" s="133" t="s">
        <v>1273</v>
      </c>
      <c r="E467" s="211" t="s">
        <v>64</v>
      </c>
      <c r="F467" s="106">
        <v>90</v>
      </c>
      <c r="G467" s="112" t="str">
        <f t="shared" si="10"/>
        <v>Xuất sắc</v>
      </c>
      <c r="H467" s="160"/>
    </row>
    <row r="468" spans="1:8" s="5" customFormat="1" x14ac:dyDescent="0.25">
      <c r="A468" s="106">
        <v>451</v>
      </c>
      <c r="B468" s="210">
        <v>35</v>
      </c>
      <c r="C468" s="133" t="s">
        <v>1274</v>
      </c>
      <c r="D468" s="133" t="s">
        <v>1275</v>
      </c>
      <c r="E468" s="211" t="s">
        <v>11</v>
      </c>
      <c r="F468" s="106">
        <v>89</v>
      </c>
      <c r="G468" s="112" t="str">
        <f t="shared" si="10"/>
        <v>Tốt</v>
      </c>
      <c r="H468" s="129"/>
    </row>
    <row r="469" spans="1:8" s="5" customFormat="1" x14ac:dyDescent="0.25">
      <c r="A469" s="106">
        <v>452</v>
      </c>
      <c r="B469" s="210">
        <v>36</v>
      </c>
      <c r="C469" s="133" t="s">
        <v>1276</v>
      </c>
      <c r="D469" s="133" t="s">
        <v>109</v>
      </c>
      <c r="E469" s="211" t="s">
        <v>1277</v>
      </c>
      <c r="F469" s="212">
        <v>88</v>
      </c>
      <c r="G469" s="112" t="str">
        <f t="shared" si="10"/>
        <v>Tốt</v>
      </c>
      <c r="H469" s="174"/>
    </row>
    <row r="470" spans="1:8" s="5" customFormat="1" x14ac:dyDescent="0.25">
      <c r="A470" s="106">
        <v>453</v>
      </c>
      <c r="B470" s="210">
        <v>37</v>
      </c>
      <c r="C470" s="133" t="s">
        <v>1278</v>
      </c>
      <c r="D470" s="133" t="s">
        <v>145</v>
      </c>
      <c r="E470" s="211" t="s">
        <v>8</v>
      </c>
      <c r="F470" s="106">
        <v>88</v>
      </c>
      <c r="G470" s="112" t="str">
        <f t="shared" si="10"/>
        <v>Tốt</v>
      </c>
      <c r="H470" s="129"/>
    </row>
    <row r="471" spans="1:8" s="5" customFormat="1" x14ac:dyDescent="0.25">
      <c r="A471" s="106">
        <v>454</v>
      </c>
      <c r="B471" s="210">
        <v>38</v>
      </c>
      <c r="C471" s="133" t="s">
        <v>1279</v>
      </c>
      <c r="D471" s="133" t="s">
        <v>1280</v>
      </c>
      <c r="E471" s="211" t="s">
        <v>201</v>
      </c>
      <c r="F471" s="212">
        <v>85</v>
      </c>
      <c r="G471" s="112" t="str">
        <f t="shared" si="10"/>
        <v>Tốt</v>
      </c>
      <c r="H471" s="174"/>
    </row>
    <row r="472" spans="1:8" s="5" customFormat="1" x14ac:dyDescent="0.25">
      <c r="A472" s="106">
        <v>455</v>
      </c>
      <c r="B472" s="210">
        <v>39</v>
      </c>
      <c r="C472" s="133" t="s">
        <v>1281</v>
      </c>
      <c r="D472" s="133" t="s">
        <v>1282</v>
      </c>
      <c r="E472" s="211" t="s">
        <v>51</v>
      </c>
      <c r="F472" s="106">
        <v>85</v>
      </c>
      <c r="G472" s="112" t="str">
        <f t="shared" si="10"/>
        <v>Tốt</v>
      </c>
      <c r="H472" s="129"/>
    </row>
    <row r="473" spans="1:8" s="5" customFormat="1" x14ac:dyDescent="0.25">
      <c r="A473" s="106">
        <v>456</v>
      </c>
      <c r="B473" s="210">
        <v>40</v>
      </c>
      <c r="C473" s="133" t="s">
        <v>1283</v>
      </c>
      <c r="D473" s="133" t="s">
        <v>1284</v>
      </c>
      <c r="E473" s="211" t="s">
        <v>54</v>
      </c>
      <c r="F473" s="106">
        <v>85</v>
      </c>
      <c r="G473" s="112" t="str">
        <f t="shared" si="10"/>
        <v>Tốt</v>
      </c>
      <c r="H473" s="174"/>
    </row>
    <row r="474" spans="1:8" s="5" customFormat="1" x14ac:dyDescent="0.25">
      <c r="A474" s="106">
        <v>457</v>
      </c>
      <c r="B474" s="210">
        <v>41</v>
      </c>
      <c r="C474" s="133" t="s">
        <v>1285</v>
      </c>
      <c r="D474" s="133" t="s">
        <v>1286</v>
      </c>
      <c r="E474" s="211" t="s">
        <v>238</v>
      </c>
      <c r="F474" s="106">
        <v>85</v>
      </c>
      <c r="G474" s="112" t="str">
        <f t="shared" si="10"/>
        <v>Tốt</v>
      </c>
      <c r="H474" s="129"/>
    </row>
    <row r="475" spans="1:8" s="5" customFormat="1" x14ac:dyDescent="0.25">
      <c r="A475" s="106">
        <v>458</v>
      </c>
      <c r="B475" s="210">
        <v>42</v>
      </c>
      <c r="C475" s="133" t="s">
        <v>1287</v>
      </c>
      <c r="D475" s="133" t="s">
        <v>58</v>
      </c>
      <c r="E475" s="211" t="s">
        <v>22</v>
      </c>
      <c r="F475" s="106">
        <v>85</v>
      </c>
      <c r="G475" s="112" t="str">
        <f t="shared" si="10"/>
        <v>Tốt</v>
      </c>
      <c r="H475" s="129"/>
    </row>
    <row r="476" spans="1:8" s="5" customFormat="1" x14ac:dyDescent="0.25">
      <c r="A476" s="106">
        <v>459</v>
      </c>
      <c r="B476" s="210">
        <v>43</v>
      </c>
      <c r="C476" s="133" t="s">
        <v>1288</v>
      </c>
      <c r="D476" s="133" t="s">
        <v>509</v>
      </c>
      <c r="E476" s="211" t="s">
        <v>9</v>
      </c>
      <c r="F476" s="106">
        <v>85</v>
      </c>
      <c r="G476" s="112" t="str">
        <f t="shared" si="10"/>
        <v>Tốt</v>
      </c>
      <c r="H476" s="129"/>
    </row>
    <row r="477" spans="1:8" s="5" customFormat="1" x14ac:dyDescent="0.25">
      <c r="A477" s="106">
        <v>460</v>
      </c>
      <c r="B477" s="210">
        <v>44</v>
      </c>
      <c r="C477" s="133" t="s">
        <v>1289</v>
      </c>
      <c r="D477" s="133" t="s">
        <v>157</v>
      </c>
      <c r="E477" s="211" t="s">
        <v>117</v>
      </c>
      <c r="F477" s="106">
        <v>85</v>
      </c>
      <c r="G477" s="112" t="str">
        <f t="shared" si="10"/>
        <v>Tốt</v>
      </c>
      <c r="H477" s="129"/>
    </row>
    <row r="478" spans="1:8" s="5" customFormat="1" x14ac:dyDescent="0.25">
      <c r="A478" s="106">
        <v>461</v>
      </c>
      <c r="B478" s="210">
        <v>45</v>
      </c>
      <c r="C478" s="133" t="s">
        <v>1290</v>
      </c>
      <c r="D478" s="133" t="s">
        <v>670</v>
      </c>
      <c r="E478" s="211" t="s">
        <v>12</v>
      </c>
      <c r="F478" s="106">
        <v>85</v>
      </c>
      <c r="G478" s="112" t="str">
        <f t="shared" si="10"/>
        <v>Tốt</v>
      </c>
      <c r="H478" s="160"/>
    </row>
    <row r="479" spans="1:8" s="5" customFormat="1" x14ac:dyDescent="0.25">
      <c r="A479" s="106">
        <v>462</v>
      </c>
      <c r="B479" s="210">
        <v>46</v>
      </c>
      <c r="C479" s="133" t="s">
        <v>1291</v>
      </c>
      <c r="D479" s="133" t="s">
        <v>1292</v>
      </c>
      <c r="E479" s="211" t="s">
        <v>12</v>
      </c>
      <c r="F479" s="106">
        <v>85</v>
      </c>
      <c r="G479" s="112" t="str">
        <f t="shared" si="10"/>
        <v>Tốt</v>
      </c>
      <c r="H479" s="160"/>
    </row>
    <row r="480" spans="1:8" s="5" customFormat="1" x14ac:dyDescent="0.25">
      <c r="A480" s="106">
        <v>463</v>
      </c>
      <c r="B480" s="210">
        <v>47</v>
      </c>
      <c r="C480" s="133" t="s">
        <v>1293</v>
      </c>
      <c r="D480" s="133" t="s">
        <v>1294</v>
      </c>
      <c r="E480" s="211" t="s">
        <v>1295</v>
      </c>
      <c r="F480" s="106">
        <v>85</v>
      </c>
      <c r="G480" s="112" t="str">
        <f t="shared" si="10"/>
        <v>Tốt</v>
      </c>
      <c r="H480" s="160"/>
    </row>
    <row r="481" spans="1:8" s="5" customFormat="1" x14ac:dyDescent="0.25">
      <c r="A481" s="106">
        <v>464</v>
      </c>
      <c r="B481" s="210">
        <v>48</v>
      </c>
      <c r="C481" s="133" t="s">
        <v>1296</v>
      </c>
      <c r="D481" s="133" t="s">
        <v>150</v>
      </c>
      <c r="E481" s="211" t="s">
        <v>23</v>
      </c>
      <c r="F481" s="106">
        <v>82</v>
      </c>
      <c r="G481" s="112" t="str">
        <f t="shared" si="10"/>
        <v>Tốt</v>
      </c>
      <c r="H481" s="174"/>
    </row>
    <row r="482" spans="1:8" s="5" customFormat="1" x14ac:dyDescent="0.25">
      <c r="A482" s="106">
        <v>465</v>
      </c>
      <c r="B482" s="210">
        <v>49</v>
      </c>
      <c r="C482" s="133" t="s">
        <v>1297</v>
      </c>
      <c r="D482" s="133" t="s">
        <v>1298</v>
      </c>
      <c r="E482" s="211" t="s">
        <v>1299</v>
      </c>
      <c r="F482" s="212">
        <v>80</v>
      </c>
      <c r="G482" s="112" t="str">
        <f t="shared" si="10"/>
        <v>Tốt</v>
      </c>
      <c r="H482" s="174"/>
    </row>
    <row r="483" spans="1:8" s="5" customFormat="1" x14ac:dyDescent="0.25">
      <c r="A483" s="106">
        <v>466</v>
      </c>
      <c r="B483" s="210">
        <v>50</v>
      </c>
      <c r="C483" s="133" t="s">
        <v>1300</v>
      </c>
      <c r="D483" s="133" t="s">
        <v>1301</v>
      </c>
      <c r="E483" s="211" t="s">
        <v>54</v>
      </c>
      <c r="F483" s="106">
        <v>80</v>
      </c>
      <c r="G483" s="112" t="str">
        <f t="shared" si="10"/>
        <v>Tốt</v>
      </c>
      <c r="H483" s="174"/>
    </row>
    <row r="484" spans="1:8" s="5" customFormat="1" x14ac:dyDescent="0.25">
      <c r="A484" s="106">
        <v>467</v>
      </c>
      <c r="B484" s="210">
        <v>51</v>
      </c>
      <c r="C484" s="133" t="s">
        <v>1302</v>
      </c>
      <c r="D484" s="133" t="s">
        <v>653</v>
      </c>
      <c r="E484" s="211" t="s">
        <v>22</v>
      </c>
      <c r="F484" s="106">
        <v>80</v>
      </c>
      <c r="G484" s="112" t="str">
        <f t="shared" si="10"/>
        <v>Tốt</v>
      </c>
      <c r="H484" s="129"/>
    </row>
    <row r="485" spans="1:8" s="5" customFormat="1" x14ac:dyDescent="0.25">
      <c r="A485" s="106">
        <v>468</v>
      </c>
      <c r="B485" s="210">
        <v>52</v>
      </c>
      <c r="C485" s="133" t="s">
        <v>1303</v>
      </c>
      <c r="D485" s="133" t="s">
        <v>1304</v>
      </c>
      <c r="E485" s="211" t="s">
        <v>1305</v>
      </c>
      <c r="F485" s="106">
        <v>80</v>
      </c>
      <c r="G485" s="112" t="str">
        <f t="shared" si="10"/>
        <v>Tốt</v>
      </c>
      <c r="H485" s="129"/>
    </row>
    <row r="486" spans="1:8" s="5" customFormat="1" x14ac:dyDescent="0.25">
      <c r="A486" s="106">
        <v>469</v>
      </c>
      <c r="B486" s="210">
        <v>53</v>
      </c>
      <c r="C486" s="133" t="s">
        <v>1306</v>
      </c>
      <c r="D486" s="133" t="s">
        <v>213</v>
      </c>
      <c r="E486" s="211" t="s">
        <v>64</v>
      </c>
      <c r="F486" s="106">
        <v>80</v>
      </c>
      <c r="G486" s="112" t="str">
        <f t="shared" si="10"/>
        <v>Tốt</v>
      </c>
      <c r="H486" s="160"/>
    </row>
    <row r="487" spans="1:8" s="5" customFormat="1" x14ac:dyDescent="0.25">
      <c r="A487" s="106">
        <v>470</v>
      </c>
      <c r="B487" s="210">
        <v>54</v>
      </c>
      <c r="C487" s="133" t="s">
        <v>1307</v>
      </c>
      <c r="D487" s="133" t="s">
        <v>78</v>
      </c>
      <c r="E487" s="211" t="s">
        <v>122</v>
      </c>
      <c r="F487" s="106">
        <v>80</v>
      </c>
      <c r="G487" s="112" t="str">
        <f t="shared" si="10"/>
        <v>Tốt</v>
      </c>
      <c r="H487" s="160"/>
    </row>
    <row r="488" spans="1:8" s="5" customFormat="1" x14ac:dyDescent="0.25">
      <c r="A488" s="106">
        <v>471</v>
      </c>
      <c r="B488" s="210">
        <v>55</v>
      </c>
      <c r="C488" s="133" t="s">
        <v>1308</v>
      </c>
      <c r="D488" s="133" t="s">
        <v>1309</v>
      </c>
      <c r="E488" s="211" t="s">
        <v>34</v>
      </c>
      <c r="F488" s="212">
        <v>77</v>
      </c>
      <c r="G488" s="112" t="str">
        <f t="shared" si="10"/>
        <v>Khá</v>
      </c>
      <c r="H488" s="174"/>
    </row>
    <row r="489" spans="1:8" s="5" customFormat="1" x14ac:dyDescent="0.25">
      <c r="A489" s="106">
        <v>472</v>
      </c>
      <c r="B489" s="210">
        <v>56</v>
      </c>
      <c r="C489" s="133" t="s">
        <v>1310</v>
      </c>
      <c r="D489" s="133" t="s">
        <v>274</v>
      </c>
      <c r="E489" s="211" t="s">
        <v>15</v>
      </c>
      <c r="F489" s="212">
        <v>75</v>
      </c>
      <c r="G489" s="112" t="str">
        <f t="shared" si="10"/>
        <v>Khá</v>
      </c>
      <c r="H489" s="174"/>
    </row>
    <row r="490" spans="1:8" s="5" customFormat="1" x14ac:dyDescent="0.25">
      <c r="A490" s="106">
        <v>473</v>
      </c>
      <c r="B490" s="213">
        <v>57</v>
      </c>
      <c r="C490" s="133" t="s">
        <v>1311</v>
      </c>
      <c r="D490" s="133" t="s">
        <v>1312</v>
      </c>
      <c r="E490" s="211" t="s">
        <v>54</v>
      </c>
      <c r="F490" s="106">
        <v>75</v>
      </c>
      <c r="G490" s="112" t="str">
        <f t="shared" si="10"/>
        <v>Khá</v>
      </c>
      <c r="H490" s="174"/>
    </row>
    <row r="491" spans="1:8" s="5" customFormat="1" x14ac:dyDescent="0.25">
      <c r="A491" s="106">
        <v>474</v>
      </c>
      <c r="B491" s="210">
        <v>58</v>
      </c>
      <c r="C491" s="133" t="s">
        <v>1313</v>
      </c>
      <c r="D491" s="133" t="s">
        <v>1314</v>
      </c>
      <c r="E491" s="211" t="s">
        <v>12</v>
      </c>
      <c r="F491" s="106">
        <v>75</v>
      </c>
      <c r="G491" s="112" t="str">
        <f t="shared" si="10"/>
        <v>Khá</v>
      </c>
      <c r="H491" s="160"/>
    </row>
    <row r="492" spans="1:8" s="5" customFormat="1" x14ac:dyDescent="0.25">
      <c r="A492" s="106">
        <v>475</v>
      </c>
      <c r="B492" s="210">
        <v>59</v>
      </c>
      <c r="C492" s="133" t="s">
        <v>1315</v>
      </c>
      <c r="D492" s="133" t="s">
        <v>1316</v>
      </c>
      <c r="E492" s="211" t="s">
        <v>116</v>
      </c>
      <c r="F492" s="215">
        <v>72</v>
      </c>
      <c r="G492" s="112" t="str">
        <f t="shared" si="10"/>
        <v>Khá</v>
      </c>
      <c r="H492" s="174"/>
    </row>
    <row r="493" spans="1:8" s="5" customFormat="1" x14ac:dyDescent="0.25">
      <c r="A493" s="106">
        <v>476</v>
      </c>
      <c r="B493" s="210">
        <v>60</v>
      </c>
      <c r="C493" s="133" t="s">
        <v>1317</v>
      </c>
      <c r="D493" s="133" t="s">
        <v>65</v>
      </c>
      <c r="E493" s="211" t="s">
        <v>129</v>
      </c>
      <c r="F493" s="212">
        <v>70</v>
      </c>
      <c r="G493" s="112" t="str">
        <f t="shared" si="10"/>
        <v>Khá</v>
      </c>
      <c r="H493" s="174"/>
    </row>
    <row r="494" spans="1:8" s="5" customFormat="1" x14ac:dyDescent="0.25">
      <c r="A494" s="106">
        <v>477</v>
      </c>
      <c r="B494" s="210">
        <v>61</v>
      </c>
      <c r="C494" s="133" t="s">
        <v>1318</v>
      </c>
      <c r="D494" s="133" t="s">
        <v>170</v>
      </c>
      <c r="E494" s="211" t="s">
        <v>21</v>
      </c>
      <c r="F494" s="106">
        <v>70</v>
      </c>
      <c r="G494" s="112" t="str">
        <f t="shared" si="10"/>
        <v>Khá</v>
      </c>
      <c r="H494" s="174"/>
    </row>
    <row r="495" spans="1:8" s="5" customFormat="1" x14ac:dyDescent="0.25">
      <c r="A495" s="106">
        <v>478</v>
      </c>
      <c r="B495" s="210">
        <v>62</v>
      </c>
      <c r="C495" s="133" t="s">
        <v>1319</v>
      </c>
      <c r="D495" s="133" t="s">
        <v>90</v>
      </c>
      <c r="E495" s="211" t="s">
        <v>21</v>
      </c>
      <c r="F495" s="106">
        <v>70</v>
      </c>
      <c r="G495" s="112" t="str">
        <f t="shared" si="10"/>
        <v>Khá</v>
      </c>
      <c r="H495" s="174"/>
    </row>
    <row r="496" spans="1:8" s="5" customFormat="1" x14ac:dyDescent="0.25">
      <c r="A496" s="106">
        <v>479</v>
      </c>
      <c r="B496" s="210">
        <v>63</v>
      </c>
      <c r="C496" s="133" t="s">
        <v>1320</v>
      </c>
      <c r="D496" s="133" t="s">
        <v>57</v>
      </c>
      <c r="E496" s="211" t="s">
        <v>26</v>
      </c>
      <c r="F496" s="106">
        <v>70</v>
      </c>
      <c r="G496" s="112" t="str">
        <f t="shared" si="10"/>
        <v>Khá</v>
      </c>
      <c r="H496" s="129"/>
    </row>
    <row r="497" spans="1:8" s="5" customFormat="1" x14ac:dyDescent="0.25">
      <c r="A497" s="106">
        <v>480</v>
      </c>
      <c r="B497" s="210">
        <v>64</v>
      </c>
      <c r="C497" s="133" t="s">
        <v>1321</v>
      </c>
      <c r="D497" s="133" t="s">
        <v>263</v>
      </c>
      <c r="E497" s="211" t="s">
        <v>123</v>
      </c>
      <c r="F497" s="106">
        <v>70</v>
      </c>
      <c r="G497" s="112" t="str">
        <f t="shared" si="10"/>
        <v>Khá</v>
      </c>
      <c r="H497" s="160"/>
    </row>
    <row r="498" spans="1:8" s="5" customFormat="1" x14ac:dyDescent="0.25">
      <c r="A498" s="106">
        <v>481</v>
      </c>
      <c r="B498" s="210">
        <v>65</v>
      </c>
      <c r="C498" s="133" t="s">
        <v>1322</v>
      </c>
      <c r="D498" s="133" t="s">
        <v>94</v>
      </c>
      <c r="E498" s="211" t="s">
        <v>40</v>
      </c>
      <c r="F498" s="212">
        <v>65</v>
      </c>
      <c r="G498" s="112" t="str">
        <f t="shared" ref="G498:G504" si="11">IF(F498&gt;=90,"Xuất sắc",IF(F498&gt;=80,"Tốt",IF(F498&gt;=65,"Khá",IF(F498&gt;=50,"Trung bình",IF(F498&gt;=35,"Yếu","Kém")))))</f>
        <v>Khá</v>
      </c>
      <c r="H498" s="174"/>
    </row>
    <row r="499" spans="1:8" s="5" customFormat="1" x14ac:dyDescent="0.25">
      <c r="A499" s="106">
        <v>482</v>
      </c>
      <c r="B499" s="210">
        <v>66</v>
      </c>
      <c r="C499" s="133" t="s">
        <v>1323</v>
      </c>
      <c r="D499" s="133" t="s">
        <v>1324</v>
      </c>
      <c r="E499" s="211" t="s">
        <v>324</v>
      </c>
      <c r="F499" s="106">
        <v>65</v>
      </c>
      <c r="G499" s="112" t="str">
        <f t="shared" si="11"/>
        <v>Khá</v>
      </c>
      <c r="H499" s="174"/>
    </row>
    <row r="500" spans="1:8" s="5" customFormat="1" x14ac:dyDescent="0.25">
      <c r="A500" s="106">
        <v>483</v>
      </c>
      <c r="B500" s="210">
        <v>67</v>
      </c>
      <c r="C500" s="133" t="s">
        <v>1325</v>
      </c>
      <c r="D500" s="133" t="s">
        <v>1326</v>
      </c>
      <c r="E500" s="211" t="s">
        <v>275</v>
      </c>
      <c r="F500" s="106">
        <v>65</v>
      </c>
      <c r="G500" s="112" t="str">
        <f t="shared" si="11"/>
        <v>Khá</v>
      </c>
      <c r="H500" s="129"/>
    </row>
    <row r="501" spans="1:8" s="5" customFormat="1" x14ac:dyDescent="0.25">
      <c r="A501" s="106">
        <v>484</v>
      </c>
      <c r="B501" s="210">
        <v>68</v>
      </c>
      <c r="C501" s="133" t="s">
        <v>1327</v>
      </c>
      <c r="D501" s="133" t="s">
        <v>1328</v>
      </c>
      <c r="E501" s="211" t="s">
        <v>59</v>
      </c>
      <c r="F501" s="106">
        <v>65</v>
      </c>
      <c r="G501" s="112" t="str">
        <f t="shared" si="11"/>
        <v>Khá</v>
      </c>
      <c r="H501" s="129"/>
    </row>
    <row r="502" spans="1:8" s="5" customFormat="1" x14ac:dyDescent="0.25">
      <c r="A502" s="106">
        <v>485</v>
      </c>
      <c r="B502" s="210">
        <v>69</v>
      </c>
      <c r="C502" s="133" t="s">
        <v>1329</v>
      </c>
      <c r="D502" s="133" t="s">
        <v>1330</v>
      </c>
      <c r="E502" s="211" t="s">
        <v>298</v>
      </c>
      <c r="F502" s="106">
        <v>65</v>
      </c>
      <c r="G502" s="112" t="str">
        <f t="shared" si="11"/>
        <v>Khá</v>
      </c>
      <c r="H502" s="160"/>
    </row>
    <row r="503" spans="1:8" s="5" customFormat="1" x14ac:dyDescent="0.25">
      <c r="A503" s="106">
        <v>486</v>
      </c>
      <c r="B503" s="210">
        <v>70</v>
      </c>
      <c r="C503" s="295" t="s">
        <v>1331</v>
      </c>
      <c r="D503" s="295" t="s">
        <v>270</v>
      </c>
      <c r="E503" s="296" t="s">
        <v>214</v>
      </c>
      <c r="F503" s="111">
        <v>64</v>
      </c>
      <c r="G503" s="112" t="str">
        <f t="shared" si="11"/>
        <v>Trung bình</v>
      </c>
      <c r="H503" s="297" t="s">
        <v>111</v>
      </c>
    </row>
    <row r="504" spans="1:8" s="5" customFormat="1" x14ac:dyDescent="0.25">
      <c r="A504" s="106">
        <v>487</v>
      </c>
      <c r="B504" s="210">
        <v>71</v>
      </c>
      <c r="C504" s="295" t="s">
        <v>1332</v>
      </c>
      <c r="D504" s="295" t="s">
        <v>73</v>
      </c>
      <c r="E504" s="296" t="s">
        <v>1333</v>
      </c>
      <c r="F504" s="114">
        <v>64</v>
      </c>
      <c r="G504" s="112" t="str">
        <f t="shared" si="11"/>
        <v>Trung bình</v>
      </c>
      <c r="H504" s="297" t="s">
        <v>981</v>
      </c>
    </row>
    <row r="505" spans="1:8" s="5" customFormat="1" x14ac:dyDescent="0.25">
      <c r="A505" s="124"/>
      <c r="B505" s="107"/>
      <c r="C505" s="216" t="s">
        <v>1334</v>
      </c>
      <c r="D505" s="216"/>
      <c r="E505" s="216"/>
      <c r="F505" s="217"/>
      <c r="G505" s="218"/>
      <c r="H505" s="218"/>
    </row>
    <row r="506" spans="1:8" s="5" customFormat="1" x14ac:dyDescent="0.25">
      <c r="A506" s="106">
        <v>488</v>
      </c>
      <c r="B506" s="210">
        <v>1</v>
      </c>
      <c r="C506" s="219" t="s">
        <v>1335</v>
      </c>
      <c r="D506" s="219" t="s">
        <v>76</v>
      </c>
      <c r="E506" s="220" t="s">
        <v>34</v>
      </c>
      <c r="F506" s="106">
        <v>98</v>
      </c>
      <c r="G506" s="112" t="str">
        <f t="shared" ref="G506:G569" si="12">IF(F506&gt;=90,"Xuất sắc",IF(F506&gt;=80,"Tốt",IF(F506&gt;=65,"Khá",IF(F506&gt;=50,"Trung bình",IF(F506&gt;=35,"Yếu","Kém")))))</f>
        <v>Xuất sắc</v>
      </c>
      <c r="H506" s="106"/>
    </row>
    <row r="507" spans="1:8" s="5" customFormat="1" x14ac:dyDescent="0.25">
      <c r="A507" s="106">
        <v>489</v>
      </c>
      <c r="B507" s="210">
        <v>2</v>
      </c>
      <c r="C507" s="219" t="s">
        <v>1336</v>
      </c>
      <c r="D507" s="219" t="s">
        <v>185</v>
      </c>
      <c r="E507" s="220" t="s">
        <v>34</v>
      </c>
      <c r="F507" s="106">
        <v>98</v>
      </c>
      <c r="G507" s="112" t="str">
        <f t="shared" si="12"/>
        <v>Xuất sắc</v>
      </c>
      <c r="H507" s="106"/>
    </row>
    <row r="508" spans="1:8" s="5" customFormat="1" x14ac:dyDescent="0.25">
      <c r="A508" s="106">
        <v>490</v>
      </c>
      <c r="B508" s="210">
        <v>3</v>
      </c>
      <c r="C508" s="219" t="s">
        <v>1337</v>
      </c>
      <c r="D508" s="219" t="s">
        <v>471</v>
      </c>
      <c r="E508" s="220" t="s">
        <v>168</v>
      </c>
      <c r="F508" s="106">
        <v>98</v>
      </c>
      <c r="G508" s="112" t="str">
        <f t="shared" si="12"/>
        <v>Xuất sắc</v>
      </c>
      <c r="H508" s="106"/>
    </row>
    <row r="509" spans="1:8" s="5" customFormat="1" x14ac:dyDescent="0.25">
      <c r="A509" s="106">
        <v>491</v>
      </c>
      <c r="B509" s="210">
        <v>4</v>
      </c>
      <c r="C509" s="219" t="s">
        <v>1338</v>
      </c>
      <c r="D509" s="219" t="s">
        <v>56</v>
      </c>
      <c r="E509" s="220" t="s">
        <v>39</v>
      </c>
      <c r="F509" s="106">
        <v>98</v>
      </c>
      <c r="G509" s="112" t="str">
        <f t="shared" si="12"/>
        <v>Xuất sắc</v>
      </c>
      <c r="H509" s="106"/>
    </row>
    <row r="510" spans="1:8" s="5" customFormat="1" x14ac:dyDescent="0.25">
      <c r="A510" s="106">
        <v>492</v>
      </c>
      <c r="B510" s="210">
        <v>5</v>
      </c>
      <c r="C510" s="219" t="s">
        <v>1339</v>
      </c>
      <c r="D510" s="219" t="s">
        <v>257</v>
      </c>
      <c r="E510" s="220" t="s">
        <v>147</v>
      </c>
      <c r="F510" s="106">
        <v>98</v>
      </c>
      <c r="G510" s="112" t="str">
        <f t="shared" si="12"/>
        <v>Xuất sắc</v>
      </c>
      <c r="H510" s="106"/>
    </row>
    <row r="511" spans="1:8" s="5" customFormat="1" x14ac:dyDescent="0.25">
      <c r="A511" s="106">
        <v>493</v>
      </c>
      <c r="B511" s="210">
        <v>6</v>
      </c>
      <c r="C511" s="219" t="s">
        <v>1340</v>
      </c>
      <c r="D511" s="219" t="s">
        <v>77</v>
      </c>
      <c r="E511" s="220" t="s">
        <v>148</v>
      </c>
      <c r="F511" s="106">
        <v>97</v>
      </c>
      <c r="G511" s="112" t="str">
        <f t="shared" si="12"/>
        <v>Xuất sắc</v>
      </c>
      <c r="H511" s="106"/>
    </row>
    <row r="512" spans="1:8" s="5" customFormat="1" x14ac:dyDescent="0.25">
      <c r="A512" s="106">
        <v>494</v>
      </c>
      <c r="B512" s="210">
        <v>7</v>
      </c>
      <c r="C512" s="219" t="s">
        <v>1341</v>
      </c>
      <c r="D512" s="219" t="s">
        <v>18</v>
      </c>
      <c r="E512" s="220" t="s">
        <v>124</v>
      </c>
      <c r="F512" s="106">
        <v>96</v>
      </c>
      <c r="G512" s="112" t="str">
        <f t="shared" si="12"/>
        <v>Xuất sắc</v>
      </c>
      <c r="H512" s="106"/>
    </row>
    <row r="513" spans="1:8" s="5" customFormat="1" x14ac:dyDescent="0.25">
      <c r="A513" s="106">
        <v>495</v>
      </c>
      <c r="B513" s="210">
        <v>8</v>
      </c>
      <c r="C513" s="219" t="s">
        <v>1342</v>
      </c>
      <c r="D513" s="219" t="s">
        <v>94</v>
      </c>
      <c r="E513" s="220" t="s">
        <v>40</v>
      </c>
      <c r="F513" s="106">
        <v>95</v>
      </c>
      <c r="G513" s="112" t="str">
        <f t="shared" si="12"/>
        <v>Xuất sắc</v>
      </c>
      <c r="H513" s="106"/>
    </row>
    <row r="514" spans="1:8" s="5" customFormat="1" x14ac:dyDescent="0.25">
      <c r="A514" s="106">
        <v>496</v>
      </c>
      <c r="B514" s="210">
        <v>9</v>
      </c>
      <c r="C514" s="219" t="s">
        <v>1343</v>
      </c>
      <c r="D514" s="219" t="s">
        <v>44</v>
      </c>
      <c r="E514" s="220" t="s">
        <v>16</v>
      </c>
      <c r="F514" s="106">
        <v>95</v>
      </c>
      <c r="G514" s="112" t="str">
        <f t="shared" si="12"/>
        <v>Xuất sắc</v>
      </c>
      <c r="H514" s="106"/>
    </row>
    <row r="515" spans="1:8" s="5" customFormat="1" x14ac:dyDescent="0.25">
      <c r="A515" s="106">
        <v>497</v>
      </c>
      <c r="B515" s="210">
        <v>10</v>
      </c>
      <c r="C515" s="219" t="s">
        <v>1344</v>
      </c>
      <c r="D515" s="219" t="s">
        <v>1345</v>
      </c>
      <c r="E515" s="220" t="s">
        <v>135</v>
      </c>
      <c r="F515" s="106">
        <v>95</v>
      </c>
      <c r="G515" s="112" t="str">
        <f t="shared" si="12"/>
        <v>Xuất sắc</v>
      </c>
      <c r="H515" s="106"/>
    </row>
    <row r="516" spans="1:8" s="5" customFormat="1" x14ac:dyDescent="0.25">
      <c r="A516" s="106">
        <v>498</v>
      </c>
      <c r="B516" s="210">
        <v>11</v>
      </c>
      <c r="C516" s="219" t="s">
        <v>1346</v>
      </c>
      <c r="D516" s="219" t="s">
        <v>1347</v>
      </c>
      <c r="E516" s="220" t="s">
        <v>1348</v>
      </c>
      <c r="F516" s="106">
        <v>95</v>
      </c>
      <c r="G516" s="112" t="str">
        <f t="shared" si="12"/>
        <v>Xuất sắc</v>
      </c>
      <c r="H516" s="106"/>
    </row>
    <row r="517" spans="1:8" s="5" customFormat="1" x14ac:dyDescent="0.25">
      <c r="A517" s="106">
        <v>499</v>
      </c>
      <c r="B517" s="210">
        <v>12</v>
      </c>
      <c r="C517" s="219" t="s">
        <v>1349</v>
      </c>
      <c r="D517" s="219" t="s">
        <v>703</v>
      </c>
      <c r="E517" s="220" t="s">
        <v>41</v>
      </c>
      <c r="F517" s="106">
        <v>94</v>
      </c>
      <c r="G517" s="112" t="str">
        <f t="shared" si="12"/>
        <v>Xuất sắc</v>
      </c>
      <c r="H517" s="106"/>
    </row>
    <row r="518" spans="1:8" s="5" customFormat="1" x14ac:dyDescent="0.25">
      <c r="A518" s="106">
        <v>500</v>
      </c>
      <c r="B518" s="210">
        <v>13</v>
      </c>
      <c r="C518" s="219" t="s">
        <v>1350</v>
      </c>
      <c r="D518" s="219" t="s">
        <v>1351</v>
      </c>
      <c r="E518" s="220" t="s">
        <v>34</v>
      </c>
      <c r="F518" s="106">
        <v>90</v>
      </c>
      <c r="G518" s="112" t="str">
        <f t="shared" si="12"/>
        <v>Xuất sắc</v>
      </c>
      <c r="H518" s="106"/>
    </row>
    <row r="519" spans="1:8" s="5" customFormat="1" x14ac:dyDescent="0.25">
      <c r="A519" s="106">
        <v>501</v>
      </c>
      <c r="B519" s="210">
        <v>14</v>
      </c>
      <c r="C519" s="219" t="s">
        <v>1352</v>
      </c>
      <c r="D519" s="219" t="s">
        <v>1353</v>
      </c>
      <c r="E519" s="220" t="s">
        <v>129</v>
      </c>
      <c r="F519" s="106">
        <v>90</v>
      </c>
      <c r="G519" s="112" t="str">
        <f t="shared" si="12"/>
        <v>Xuất sắc</v>
      </c>
      <c r="H519" s="106"/>
    </row>
    <row r="520" spans="1:8" s="5" customFormat="1" x14ac:dyDescent="0.25">
      <c r="A520" s="106">
        <v>502</v>
      </c>
      <c r="B520" s="210">
        <v>15</v>
      </c>
      <c r="C520" s="219" t="s">
        <v>1354</v>
      </c>
      <c r="D520" s="219" t="s">
        <v>125</v>
      </c>
      <c r="E520" s="220" t="s">
        <v>6</v>
      </c>
      <c r="F520" s="106">
        <v>90</v>
      </c>
      <c r="G520" s="112" t="str">
        <f t="shared" si="12"/>
        <v>Xuất sắc</v>
      </c>
      <c r="H520" s="106"/>
    </row>
    <row r="521" spans="1:8" s="5" customFormat="1" x14ac:dyDescent="0.25">
      <c r="A521" s="106">
        <v>503</v>
      </c>
      <c r="B521" s="210">
        <v>16</v>
      </c>
      <c r="C521" s="219" t="s">
        <v>1355</v>
      </c>
      <c r="D521" s="219" t="s">
        <v>46</v>
      </c>
      <c r="E521" s="220" t="s">
        <v>45</v>
      </c>
      <c r="F521" s="106">
        <v>90</v>
      </c>
      <c r="G521" s="112" t="str">
        <f t="shared" si="12"/>
        <v>Xuất sắc</v>
      </c>
      <c r="H521" s="106"/>
    </row>
    <row r="522" spans="1:8" s="5" customFormat="1" x14ac:dyDescent="0.25">
      <c r="A522" s="106">
        <v>504</v>
      </c>
      <c r="B522" s="213">
        <v>17</v>
      </c>
      <c r="C522" s="219" t="s">
        <v>1356</v>
      </c>
      <c r="D522" s="219" t="s">
        <v>1357</v>
      </c>
      <c r="E522" s="220" t="s">
        <v>676</v>
      </c>
      <c r="F522" s="106">
        <v>90</v>
      </c>
      <c r="G522" s="112" t="str">
        <f t="shared" si="12"/>
        <v>Xuất sắc</v>
      </c>
      <c r="H522" s="106"/>
    </row>
    <row r="523" spans="1:8" s="5" customFormat="1" x14ac:dyDescent="0.25">
      <c r="A523" s="106">
        <v>505</v>
      </c>
      <c r="B523" s="210">
        <v>18</v>
      </c>
      <c r="C523" s="219" t="s">
        <v>1358</v>
      </c>
      <c r="D523" s="219" t="s">
        <v>57</v>
      </c>
      <c r="E523" s="220" t="s">
        <v>80</v>
      </c>
      <c r="F523" s="106">
        <v>90</v>
      </c>
      <c r="G523" s="112" t="str">
        <f t="shared" si="12"/>
        <v>Xuất sắc</v>
      </c>
      <c r="H523" s="106"/>
    </row>
    <row r="524" spans="1:8" s="5" customFormat="1" x14ac:dyDescent="0.25">
      <c r="A524" s="106">
        <v>506</v>
      </c>
      <c r="B524" s="210">
        <v>19</v>
      </c>
      <c r="C524" s="219" t="s">
        <v>1359</v>
      </c>
      <c r="D524" s="219" t="s">
        <v>1360</v>
      </c>
      <c r="E524" s="220" t="s">
        <v>129</v>
      </c>
      <c r="F524" s="106">
        <v>89</v>
      </c>
      <c r="G524" s="112" t="str">
        <f t="shared" si="12"/>
        <v>Tốt</v>
      </c>
      <c r="H524" s="106"/>
    </row>
    <row r="525" spans="1:8" s="5" customFormat="1" x14ac:dyDescent="0.25">
      <c r="A525" s="106">
        <v>507</v>
      </c>
      <c r="B525" s="210">
        <v>20</v>
      </c>
      <c r="C525" s="219" t="s">
        <v>1361</v>
      </c>
      <c r="D525" s="219" t="s">
        <v>1362</v>
      </c>
      <c r="E525" s="220" t="s">
        <v>199</v>
      </c>
      <c r="F525" s="106">
        <v>89</v>
      </c>
      <c r="G525" s="112" t="str">
        <f t="shared" si="12"/>
        <v>Tốt</v>
      </c>
      <c r="H525" s="106"/>
    </row>
    <row r="526" spans="1:8" s="5" customFormat="1" x14ac:dyDescent="0.25">
      <c r="A526" s="106">
        <v>508</v>
      </c>
      <c r="B526" s="210">
        <v>21</v>
      </c>
      <c r="C526" s="219" t="s">
        <v>1363</v>
      </c>
      <c r="D526" s="219" t="s">
        <v>1364</v>
      </c>
      <c r="E526" s="220" t="s">
        <v>8</v>
      </c>
      <c r="F526" s="106">
        <v>89</v>
      </c>
      <c r="G526" s="112" t="str">
        <f t="shared" si="12"/>
        <v>Tốt</v>
      </c>
      <c r="H526" s="106"/>
    </row>
    <row r="527" spans="1:8" s="5" customFormat="1" x14ac:dyDescent="0.25">
      <c r="A527" s="106">
        <v>509</v>
      </c>
      <c r="B527" s="210">
        <v>22</v>
      </c>
      <c r="C527" s="219" t="s">
        <v>1365</v>
      </c>
      <c r="D527" s="219" t="s">
        <v>58</v>
      </c>
      <c r="E527" s="220" t="s">
        <v>11</v>
      </c>
      <c r="F527" s="106">
        <v>89</v>
      </c>
      <c r="G527" s="112" t="str">
        <f t="shared" si="12"/>
        <v>Tốt</v>
      </c>
      <c r="H527" s="106"/>
    </row>
    <row r="528" spans="1:8" s="5" customFormat="1" x14ac:dyDescent="0.25">
      <c r="A528" s="106">
        <v>510</v>
      </c>
      <c r="B528" s="210">
        <v>23</v>
      </c>
      <c r="C528" s="219" t="s">
        <v>1366</v>
      </c>
      <c r="D528" s="219" t="s">
        <v>796</v>
      </c>
      <c r="E528" s="220" t="s">
        <v>59</v>
      </c>
      <c r="F528" s="106">
        <v>89</v>
      </c>
      <c r="G528" s="112" t="str">
        <f t="shared" si="12"/>
        <v>Tốt</v>
      </c>
      <c r="H528" s="106"/>
    </row>
    <row r="529" spans="1:8" s="5" customFormat="1" x14ac:dyDescent="0.25">
      <c r="A529" s="106">
        <v>511</v>
      </c>
      <c r="B529" s="210">
        <v>24</v>
      </c>
      <c r="C529" s="219" t="s">
        <v>1367</v>
      </c>
      <c r="D529" s="219" t="s">
        <v>1368</v>
      </c>
      <c r="E529" s="220" t="s">
        <v>12</v>
      </c>
      <c r="F529" s="106">
        <v>89</v>
      </c>
      <c r="G529" s="112" t="str">
        <f t="shared" si="12"/>
        <v>Tốt</v>
      </c>
      <c r="H529" s="106"/>
    </row>
    <row r="530" spans="1:8" s="5" customFormat="1" x14ac:dyDescent="0.25">
      <c r="A530" s="106">
        <v>512</v>
      </c>
      <c r="B530" s="210">
        <v>25</v>
      </c>
      <c r="C530" s="219" t="s">
        <v>1369</v>
      </c>
      <c r="D530" s="219" t="s">
        <v>1370</v>
      </c>
      <c r="E530" s="220" t="s">
        <v>199</v>
      </c>
      <c r="F530" s="106">
        <v>88</v>
      </c>
      <c r="G530" s="112" t="str">
        <f t="shared" si="12"/>
        <v>Tốt</v>
      </c>
      <c r="H530" s="106"/>
    </row>
    <row r="531" spans="1:8" s="5" customFormat="1" x14ac:dyDescent="0.25">
      <c r="A531" s="106">
        <v>513</v>
      </c>
      <c r="B531" s="210">
        <v>26</v>
      </c>
      <c r="C531" s="219" t="s">
        <v>1371</v>
      </c>
      <c r="D531" s="219" t="s">
        <v>1372</v>
      </c>
      <c r="E531" s="220" t="s">
        <v>107</v>
      </c>
      <c r="F531" s="106">
        <v>88</v>
      </c>
      <c r="G531" s="112" t="str">
        <f t="shared" si="12"/>
        <v>Tốt</v>
      </c>
      <c r="H531" s="106"/>
    </row>
    <row r="532" spans="1:8" s="5" customFormat="1" x14ac:dyDescent="0.25">
      <c r="A532" s="106">
        <v>514</v>
      </c>
      <c r="B532" s="210">
        <v>27</v>
      </c>
      <c r="C532" s="219" t="s">
        <v>1373</v>
      </c>
      <c r="D532" s="219" t="s">
        <v>1038</v>
      </c>
      <c r="E532" s="220" t="s">
        <v>39</v>
      </c>
      <c r="F532" s="106">
        <v>88</v>
      </c>
      <c r="G532" s="112" t="str">
        <f t="shared" si="12"/>
        <v>Tốt</v>
      </c>
      <c r="H532" s="106"/>
    </row>
    <row r="533" spans="1:8" s="5" customFormat="1" x14ac:dyDescent="0.25">
      <c r="A533" s="106">
        <v>515</v>
      </c>
      <c r="B533" s="210">
        <v>28</v>
      </c>
      <c r="C533" s="219" t="s">
        <v>1374</v>
      </c>
      <c r="D533" s="219" t="s">
        <v>815</v>
      </c>
      <c r="E533" s="220" t="s">
        <v>45</v>
      </c>
      <c r="F533" s="106">
        <v>88</v>
      </c>
      <c r="G533" s="112" t="str">
        <f t="shared" si="12"/>
        <v>Tốt</v>
      </c>
      <c r="H533" s="106"/>
    </row>
    <row r="534" spans="1:8" s="5" customFormat="1" x14ac:dyDescent="0.25">
      <c r="A534" s="106">
        <v>516</v>
      </c>
      <c r="B534" s="210">
        <v>29</v>
      </c>
      <c r="C534" s="219" t="s">
        <v>1375</v>
      </c>
      <c r="D534" s="219" t="s">
        <v>1353</v>
      </c>
      <c r="E534" s="220" t="s">
        <v>129</v>
      </c>
      <c r="F534" s="106">
        <v>85</v>
      </c>
      <c r="G534" s="112" t="str">
        <f t="shared" si="12"/>
        <v>Tốt</v>
      </c>
      <c r="H534" s="106"/>
    </row>
    <row r="535" spans="1:8" s="5" customFormat="1" x14ac:dyDescent="0.25">
      <c r="A535" s="106">
        <v>517</v>
      </c>
      <c r="B535" s="210">
        <v>30</v>
      </c>
      <c r="C535" s="219" t="s">
        <v>1376</v>
      </c>
      <c r="D535" s="219" t="s">
        <v>378</v>
      </c>
      <c r="E535" s="220" t="s">
        <v>7</v>
      </c>
      <c r="F535" s="106">
        <v>85</v>
      </c>
      <c r="G535" s="112" t="str">
        <f t="shared" si="12"/>
        <v>Tốt</v>
      </c>
      <c r="H535" s="106"/>
    </row>
    <row r="536" spans="1:8" s="5" customFormat="1" x14ac:dyDescent="0.25">
      <c r="A536" s="106">
        <v>518</v>
      </c>
      <c r="B536" s="210">
        <v>31</v>
      </c>
      <c r="C536" s="219" t="s">
        <v>1377</v>
      </c>
      <c r="D536" s="219" t="s">
        <v>18</v>
      </c>
      <c r="E536" s="220" t="s">
        <v>112</v>
      </c>
      <c r="F536" s="106">
        <v>85</v>
      </c>
      <c r="G536" s="112" t="str">
        <f t="shared" si="12"/>
        <v>Tốt</v>
      </c>
      <c r="H536" s="106"/>
    </row>
    <row r="537" spans="1:8" s="5" customFormat="1" x14ac:dyDescent="0.25">
      <c r="A537" s="106">
        <v>519</v>
      </c>
      <c r="B537" s="210">
        <v>32</v>
      </c>
      <c r="C537" s="219" t="s">
        <v>1378</v>
      </c>
      <c r="D537" s="219" t="s">
        <v>906</v>
      </c>
      <c r="E537" s="220" t="s">
        <v>54</v>
      </c>
      <c r="F537" s="106">
        <v>85</v>
      </c>
      <c r="G537" s="112" t="str">
        <f t="shared" si="12"/>
        <v>Tốt</v>
      </c>
      <c r="H537" s="106"/>
    </row>
    <row r="538" spans="1:8" s="5" customFormat="1" x14ac:dyDescent="0.25">
      <c r="A538" s="106">
        <v>520</v>
      </c>
      <c r="B538" s="210">
        <v>33</v>
      </c>
      <c r="C538" s="219" t="s">
        <v>1379</v>
      </c>
      <c r="D538" s="219" t="s">
        <v>1380</v>
      </c>
      <c r="E538" s="220" t="s">
        <v>1381</v>
      </c>
      <c r="F538" s="106">
        <v>85</v>
      </c>
      <c r="G538" s="112" t="str">
        <f t="shared" si="12"/>
        <v>Tốt</v>
      </c>
      <c r="H538" s="106"/>
    </row>
    <row r="539" spans="1:8" s="5" customFormat="1" x14ac:dyDescent="0.25">
      <c r="A539" s="106">
        <v>521</v>
      </c>
      <c r="B539" s="210">
        <v>34</v>
      </c>
      <c r="C539" s="219" t="s">
        <v>1382</v>
      </c>
      <c r="D539" s="219" t="s">
        <v>1383</v>
      </c>
      <c r="E539" s="220" t="s">
        <v>1384</v>
      </c>
      <c r="F539" s="106">
        <v>85</v>
      </c>
      <c r="G539" s="112" t="str">
        <f t="shared" si="12"/>
        <v>Tốt</v>
      </c>
      <c r="H539" s="106"/>
    </row>
    <row r="540" spans="1:8" s="5" customFormat="1" x14ac:dyDescent="0.25">
      <c r="A540" s="106">
        <v>522</v>
      </c>
      <c r="B540" s="210">
        <v>35</v>
      </c>
      <c r="C540" s="219" t="s">
        <v>1385</v>
      </c>
      <c r="D540" s="219" t="s">
        <v>1386</v>
      </c>
      <c r="E540" s="220" t="s">
        <v>24</v>
      </c>
      <c r="F540" s="106">
        <v>85</v>
      </c>
      <c r="G540" s="112" t="str">
        <f t="shared" si="12"/>
        <v>Tốt</v>
      </c>
      <c r="H540" s="106"/>
    </row>
    <row r="541" spans="1:8" s="5" customFormat="1" x14ac:dyDescent="0.25">
      <c r="A541" s="106">
        <v>523</v>
      </c>
      <c r="B541" s="210">
        <v>36</v>
      </c>
      <c r="C541" s="219" t="s">
        <v>1387</v>
      </c>
      <c r="D541" s="219" t="s">
        <v>1388</v>
      </c>
      <c r="E541" s="220" t="s">
        <v>66</v>
      </c>
      <c r="F541" s="106">
        <v>85</v>
      </c>
      <c r="G541" s="112" t="str">
        <f t="shared" si="12"/>
        <v>Tốt</v>
      </c>
      <c r="H541" s="106"/>
    </row>
    <row r="542" spans="1:8" s="5" customFormat="1" x14ac:dyDescent="0.25">
      <c r="A542" s="106">
        <v>524</v>
      </c>
      <c r="B542" s="210">
        <v>37</v>
      </c>
      <c r="C542" s="219" t="s">
        <v>1389</v>
      </c>
      <c r="D542" s="219" t="s">
        <v>197</v>
      </c>
      <c r="E542" s="220" t="s">
        <v>60</v>
      </c>
      <c r="F542" s="106">
        <v>84</v>
      </c>
      <c r="G542" s="112" t="str">
        <f t="shared" si="12"/>
        <v>Tốt</v>
      </c>
      <c r="H542" s="106"/>
    </row>
    <row r="543" spans="1:8" s="5" customFormat="1" x14ac:dyDescent="0.25">
      <c r="A543" s="106">
        <v>525</v>
      </c>
      <c r="B543" s="210">
        <v>38</v>
      </c>
      <c r="C543" s="219" t="s">
        <v>1390</v>
      </c>
      <c r="D543" s="219" t="s">
        <v>1391</v>
      </c>
      <c r="E543" s="220" t="s">
        <v>63</v>
      </c>
      <c r="F543" s="106">
        <v>84</v>
      </c>
      <c r="G543" s="112" t="str">
        <f t="shared" si="12"/>
        <v>Tốt</v>
      </c>
      <c r="H543" s="106"/>
    </row>
    <row r="544" spans="1:8" s="5" customFormat="1" x14ac:dyDescent="0.25">
      <c r="A544" s="106">
        <v>526</v>
      </c>
      <c r="B544" s="210">
        <v>39</v>
      </c>
      <c r="C544" s="219" t="s">
        <v>1392</v>
      </c>
      <c r="D544" s="219" t="s">
        <v>46</v>
      </c>
      <c r="E544" s="220" t="s">
        <v>54</v>
      </c>
      <c r="F544" s="106">
        <v>83</v>
      </c>
      <c r="G544" s="112" t="str">
        <f t="shared" si="12"/>
        <v>Tốt</v>
      </c>
      <c r="H544" s="106"/>
    </row>
    <row r="545" spans="1:8" s="5" customFormat="1" x14ac:dyDescent="0.25">
      <c r="A545" s="106">
        <v>527</v>
      </c>
      <c r="B545" s="210">
        <v>40</v>
      </c>
      <c r="C545" s="219" t="s">
        <v>1393</v>
      </c>
      <c r="D545" s="219" t="s">
        <v>75</v>
      </c>
      <c r="E545" s="220" t="s">
        <v>54</v>
      </c>
      <c r="F545" s="160">
        <v>83</v>
      </c>
      <c r="G545" s="112" t="str">
        <f t="shared" si="12"/>
        <v>Tốt</v>
      </c>
      <c r="H545" s="156"/>
    </row>
    <row r="546" spans="1:8" s="5" customFormat="1" x14ac:dyDescent="0.25">
      <c r="A546" s="106">
        <v>528</v>
      </c>
      <c r="B546" s="210">
        <v>41</v>
      </c>
      <c r="C546" s="219" t="s">
        <v>1394</v>
      </c>
      <c r="D546" s="219" t="s">
        <v>57</v>
      </c>
      <c r="E546" s="220" t="s">
        <v>100</v>
      </c>
      <c r="F546" s="221">
        <v>83</v>
      </c>
      <c r="G546" s="112" t="str">
        <f t="shared" si="12"/>
        <v>Tốt</v>
      </c>
      <c r="H546" s="106"/>
    </row>
    <row r="547" spans="1:8" s="5" customFormat="1" x14ac:dyDescent="0.25">
      <c r="A547" s="106">
        <v>529</v>
      </c>
      <c r="B547" s="210">
        <v>42</v>
      </c>
      <c r="C547" s="219" t="s">
        <v>1395</v>
      </c>
      <c r="D547" s="219" t="s">
        <v>90</v>
      </c>
      <c r="E547" s="220" t="s">
        <v>8</v>
      </c>
      <c r="F547" s="106">
        <v>83</v>
      </c>
      <c r="G547" s="112" t="str">
        <f t="shared" si="12"/>
        <v>Tốt</v>
      </c>
      <c r="H547" s="106"/>
    </row>
    <row r="548" spans="1:8" s="5" customFormat="1" x14ac:dyDescent="0.25">
      <c r="A548" s="106">
        <v>530</v>
      </c>
      <c r="B548" s="210">
        <v>43</v>
      </c>
      <c r="C548" s="219" t="s">
        <v>1396</v>
      </c>
      <c r="D548" s="219" t="s">
        <v>78</v>
      </c>
      <c r="E548" s="220" t="s">
        <v>80</v>
      </c>
      <c r="F548" s="106">
        <v>83</v>
      </c>
      <c r="G548" s="112" t="str">
        <f t="shared" si="12"/>
        <v>Tốt</v>
      </c>
      <c r="H548" s="106"/>
    </row>
    <row r="549" spans="1:8" s="5" customFormat="1" x14ac:dyDescent="0.25">
      <c r="A549" s="106">
        <v>531</v>
      </c>
      <c r="B549" s="210">
        <v>44</v>
      </c>
      <c r="C549" s="219" t="s">
        <v>1397</v>
      </c>
      <c r="D549" s="219" t="s">
        <v>1398</v>
      </c>
      <c r="E549" s="220" t="s">
        <v>34</v>
      </c>
      <c r="F549" s="106">
        <v>82</v>
      </c>
      <c r="G549" s="112" t="str">
        <f t="shared" si="12"/>
        <v>Tốt</v>
      </c>
      <c r="H549" s="106"/>
    </row>
    <row r="550" spans="1:8" s="5" customFormat="1" x14ac:dyDescent="0.25">
      <c r="A550" s="106">
        <v>532</v>
      </c>
      <c r="B550" s="210">
        <v>45</v>
      </c>
      <c r="C550" s="219" t="s">
        <v>1399</v>
      </c>
      <c r="D550" s="219" t="s">
        <v>984</v>
      </c>
      <c r="E550" s="220" t="s">
        <v>45</v>
      </c>
      <c r="F550" s="106">
        <v>82</v>
      </c>
      <c r="G550" s="112" t="str">
        <f t="shared" si="12"/>
        <v>Tốt</v>
      </c>
      <c r="H550" s="106"/>
    </row>
    <row r="551" spans="1:8" s="5" customFormat="1" x14ac:dyDescent="0.25">
      <c r="A551" s="106">
        <v>533</v>
      </c>
      <c r="B551" s="210">
        <v>46</v>
      </c>
      <c r="C551" s="219" t="s">
        <v>1400</v>
      </c>
      <c r="D551" s="219" t="s">
        <v>150</v>
      </c>
      <c r="E551" s="220" t="s">
        <v>51</v>
      </c>
      <c r="F551" s="106">
        <v>82</v>
      </c>
      <c r="G551" s="112" t="str">
        <f t="shared" si="12"/>
        <v>Tốt</v>
      </c>
      <c r="H551" s="106"/>
    </row>
    <row r="552" spans="1:8" s="5" customFormat="1" x14ac:dyDescent="0.25">
      <c r="A552" s="106">
        <v>534</v>
      </c>
      <c r="B552" s="210">
        <v>47</v>
      </c>
      <c r="C552" s="219" t="s">
        <v>1401</v>
      </c>
      <c r="D552" s="219" t="s">
        <v>1402</v>
      </c>
      <c r="E552" s="220" t="s">
        <v>1403</v>
      </c>
      <c r="F552" s="106">
        <v>81</v>
      </c>
      <c r="G552" s="112" t="str">
        <f t="shared" si="12"/>
        <v>Tốt</v>
      </c>
      <c r="H552" s="106"/>
    </row>
    <row r="553" spans="1:8" s="5" customFormat="1" x14ac:dyDescent="0.25">
      <c r="A553" s="106">
        <v>535</v>
      </c>
      <c r="B553" s="210">
        <v>48</v>
      </c>
      <c r="C553" s="219" t="s">
        <v>1404</v>
      </c>
      <c r="D553" s="219" t="s">
        <v>1405</v>
      </c>
      <c r="E553" s="220" t="s">
        <v>1406</v>
      </c>
      <c r="F553" s="106">
        <v>81</v>
      </c>
      <c r="G553" s="112" t="str">
        <f t="shared" si="12"/>
        <v>Tốt</v>
      </c>
      <c r="H553" s="106"/>
    </row>
    <row r="554" spans="1:8" s="5" customFormat="1" x14ac:dyDescent="0.25">
      <c r="A554" s="106">
        <v>536</v>
      </c>
      <c r="B554" s="210">
        <v>49</v>
      </c>
      <c r="C554" s="219" t="s">
        <v>1407</v>
      </c>
      <c r="D554" s="219" t="s">
        <v>19</v>
      </c>
      <c r="E554" s="220" t="s">
        <v>120</v>
      </c>
      <c r="F554" s="106">
        <v>81</v>
      </c>
      <c r="G554" s="112" t="str">
        <f t="shared" si="12"/>
        <v>Tốt</v>
      </c>
      <c r="H554" s="106"/>
    </row>
    <row r="555" spans="1:8" s="5" customFormat="1" x14ac:dyDescent="0.25">
      <c r="A555" s="106">
        <v>537</v>
      </c>
      <c r="B555" s="210">
        <v>50</v>
      </c>
      <c r="C555" s="219" t="s">
        <v>1408</v>
      </c>
      <c r="D555" s="219" t="s">
        <v>868</v>
      </c>
      <c r="E555" s="220" t="s">
        <v>25</v>
      </c>
      <c r="F555" s="106">
        <v>80</v>
      </c>
      <c r="G555" s="112" t="str">
        <f t="shared" si="12"/>
        <v>Tốt</v>
      </c>
      <c r="H555" s="106"/>
    </row>
    <row r="556" spans="1:8" s="5" customFormat="1" x14ac:dyDescent="0.25">
      <c r="A556" s="106">
        <v>538</v>
      </c>
      <c r="B556" s="210">
        <v>51</v>
      </c>
      <c r="C556" s="219" t="s">
        <v>1409</v>
      </c>
      <c r="D556" s="219" t="s">
        <v>1410</v>
      </c>
      <c r="E556" s="220" t="s">
        <v>41</v>
      </c>
      <c r="F556" s="106">
        <v>79</v>
      </c>
      <c r="G556" s="112" t="str">
        <f t="shared" si="12"/>
        <v>Khá</v>
      </c>
      <c r="H556" s="106"/>
    </row>
    <row r="557" spans="1:8" s="5" customFormat="1" x14ac:dyDescent="0.25">
      <c r="A557" s="106">
        <v>539</v>
      </c>
      <c r="B557" s="210">
        <v>52</v>
      </c>
      <c r="C557" s="219" t="s">
        <v>1411</v>
      </c>
      <c r="D557" s="219" t="s">
        <v>56</v>
      </c>
      <c r="E557" s="220" t="s">
        <v>8</v>
      </c>
      <c r="F557" s="106">
        <v>79</v>
      </c>
      <c r="G557" s="112" t="str">
        <f t="shared" si="12"/>
        <v>Khá</v>
      </c>
      <c r="H557" s="106"/>
    </row>
    <row r="558" spans="1:8" s="5" customFormat="1" x14ac:dyDescent="0.25">
      <c r="A558" s="106">
        <v>540</v>
      </c>
      <c r="B558" s="210">
        <v>53</v>
      </c>
      <c r="C558" s="219" t="s">
        <v>1412</v>
      </c>
      <c r="D558" s="219" t="s">
        <v>1413</v>
      </c>
      <c r="E558" s="220" t="s">
        <v>8</v>
      </c>
      <c r="F558" s="106">
        <v>79</v>
      </c>
      <c r="G558" s="112" t="str">
        <f t="shared" si="12"/>
        <v>Khá</v>
      </c>
      <c r="H558" s="106"/>
    </row>
    <row r="559" spans="1:8" s="5" customFormat="1" x14ac:dyDescent="0.25">
      <c r="A559" s="106">
        <v>541</v>
      </c>
      <c r="B559" s="210">
        <v>54</v>
      </c>
      <c r="C559" s="219" t="s">
        <v>1414</v>
      </c>
      <c r="D559" s="219" t="s">
        <v>1415</v>
      </c>
      <c r="E559" s="220" t="s">
        <v>11</v>
      </c>
      <c r="F559" s="106">
        <v>79</v>
      </c>
      <c r="G559" s="112" t="str">
        <f t="shared" si="12"/>
        <v>Khá</v>
      </c>
      <c r="H559" s="106"/>
    </row>
    <row r="560" spans="1:8" s="5" customFormat="1" x14ac:dyDescent="0.25">
      <c r="A560" s="106">
        <v>542</v>
      </c>
      <c r="B560" s="210">
        <v>55</v>
      </c>
      <c r="C560" s="219" t="s">
        <v>1416</v>
      </c>
      <c r="D560" s="219" t="s">
        <v>1417</v>
      </c>
      <c r="E560" s="220" t="s">
        <v>12</v>
      </c>
      <c r="F560" s="106">
        <v>79</v>
      </c>
      <c r="G560" s="112" t="str">
        <f t="shared" si="12"/>
        <v>Khá</v>
      </c>
      <c r="H560" s="106"/>
    </row>
    <row r="561" spans="1:8" s="5" customFormat="1" x14ac:dyDescent="0.25">
      <c r="A561" s="106">
        <v>543</v>
      </c>
      <c r="B561" s="210">
        <v>56</v>
      </c>
      <c r="C561" s="219" t="s">
        <v>1418</v>
      </c>
      <c r="D561" s="219" t="s">
        <v>138</v>
      </c>
      <c r="E561" s="220" t="s">
        <v>12</v>
      </c>
      <c r="F561" s="106">
        <v>79</v>
      </c>
      <c r="G561" s="112" t="str">
        <f t="shared" si="12"/>
        <v>Khá</v>
      </c>
      <c r="H561" s="106"/>
    </row>
    <row r="562" spans="1:8" s="5" customFormat="1" x14ac:dyDescent="0.25">
      <c r="A562" s="106">
        <v>544</v>
      </c>
      <c r="B562" s="210">
        <v>57</v>
      </c>
      <c r="C562" s="219" t="s">
        <v>1419</v>
      </c>
      <c r="D562" s="219" t="s">
        <v>18</v>
      </c>
      <c r="E562" s="220" t="s">
        <v>28</v>
      </c>
      <c r="F562" s="106">
        <v>79</v>
      </c>
      <c r="G562" s="112" t="str">
        <f t="shared" si="12"/>
        <v>Khá</v>
      </c>
      <c r="H562" s="106"/>
    </row>
    <row r="563" spans="1:8" s="5" customFormat="1" x14ac:dyDescent="0.25">
      <c r="A563" s="106">
        <v>545</v>
      </c>
      <c r="B563" s="210">
        <v>58</v>
      </c>
      <c r="C563" s="219" t="s">
        <v>1420</v>
      </c>
      <c r="D563" s="219" t="s">
        <v>1421</v>
      </c>
      <c r="E563" s="220" t="s">
        <v>30</v>
      </c>
      <c r="F563" s="106">
        <v>79</v>
      </c>
      <c r="G563" s="112" t="str">
        <f t="shared" si="12"/>
        <v>Khá</v>
      </c>
      <c r="H563" s="106"/>
    </row>
    <row r="564" spans="1:8" s="5" customFormat="1" x14ac:dyDescent="0.25">
      <c r="A564" s="106">
        <v>546</v>
      </c>
      <c r="B564" s="210">
        <v>59</v>
      </c>
      <c r="C564" s="219" t="s">
        <v>1422</v>
      </c>
      <c r="D564" s="219" t="s">
        <v>1423</v>
      </c>
      <c r="E564" s="220" t="s">
        <v>34</v>
      </c>
      <c r="F564" s="106">
        <v>75</v>
      </c>
      <c r="G564" s="112" t="str">
        <f t="shared" si="12"/>
        <v>Khá</v>
      </c>
      <c r="H564" s="106"/>
    </row>
    <row r="565" spans="1:8" s="5" customFormat="1" x14ac:dyDescent="0.25">
      <c r="A565" s="106">
        <v>547</v>
      </c>
      <c r="B565" s="210">
        <v>60</v>
      </c>
      <c r="C565" s="219" t="s">
        <v>1424</v>
      </c>
      <c r="D565" s="219" t="s">
        <v>1192</v>
      </c>
      <c r="E565" s="220" t="s">
        <v>41</v>
      </c>
      <c r="F565" s="106">
        <v>75</v>
      </c>
      <c r="G565" s="112" t="str">
        <f t="shared" si="12"/>
        <v>Khá</v>
      </c>
      <c r="H565" s="106"/>
    </row>
    <row r="566" spans="1:8" s="5" customFormat="1" x14ac:dyDescent="0.25">
      <c r="A566" s="106">
        <v>548</v>
      </c>
      <c r="B566" s="210">
        <v>61</v>
      </c>
      <c r="C566" s="219" t="s">
        <v>1425</v>
      </c>
      <c r="D566" s="219" t="s">
        <v>1426</v>
      </c>
      <c r="E566" s="220" t="s">
        <v>29</v>
      </c>
      <c r="F566" s="106">
        <v>75</v>
      </c>
      <c r="G566" s="112" t="str">
        <f t="shared" si="12"/>
        <v>Khá</v>
      </c>
      <c r="H566" s="106"/>
    </row>
    <row r="567" spans="1:8" s="5" customFormat="1" x14ac:dyDescent="0.25">
      <c r="A567" s="106">
        <v>549</v>
      </c>
      <c r="B567" s="210">
        <v>62</v>
      </c>
      <c r="C567" s="219" t="s">
        <v>1427</v>
      </c>
      <c r="D567" s="219" t="s">
        <v>18</v>
      </c>
      <c r="E567" s="220" t="s">
        <v>1428</v>
      </c>
      <c r="F567" s="106">
        <v>75</v>
      </c>
      <c r="G567" s="112" t="str">
        <f t="shared" si="12"/>
        <v>Khá</v>
      </c>
      <c r="H567" s="106"/>
    </row>
    <row r="568" spans="1:8" s="5" customFormat="1" x14ac:dyDescent="0.25">
      <c r="A568" s="106">
        <v>550</v>
      </c>
      <c r="B568" s="210">
        <v>63</v>
      </c>
      <c r="C568" s="219" t="s">
        <v>1429</v>
      </c>
      <c r="D568" s="219" t="s">
        <v>1430</v>
      </c>
      <c r="E568" s="220" t="s">
        <v>11</v>
      </c>
      <c r="F568" s="106">
        <v>75</v>
      </c>
      <c r="G568" s="112" t="str">
        <f t="shared" si="12"/>
        <v>Khá</v>
      </c>
      <c r="H568" s="106"/>
    </row>
    <row r="569" spans="1:8" s="5" customFormat="1" x14ac:dyDescent="0.25">
      <c r="A569" s="106">
        <v>551</v>
      </c>
      <c r="B569" s="210">
        <v>64</v>
      </c>
      <c r="C569" s="219" t="s">
        <v>1431</v>
      </c>
      <c r="D569" s="219" t="s">
        <v>1432</v>
      </c>
      <c r="E569" s="220" t="s">
        <v>1433</v>
      </c>
      <c r="F569" s="106">
        <v>72</v>
      </c>
      <c r="G569" s="112" t="str">
        <f t="shared" si="12"/>
        <v>Khá</v>
      </c>
      <c r="H569" s="106"/>
    </row>
    <row r="570" spans="1:8" s="5" customFormat="1" x14ac:dyDescent="0.25">
      <c r="A570" s="106">
        <v>552</v>
      </c>
      <c r="B570" s="210">
        <v>65</v>
      </c>
      <c r="C570" s="219" t="s">
        <v>1434</v>
      </c>
      <c r="D570" s="219" t="s">
        <v>1435</v>
      </c>
      <c r="E570" s="220" t="s">
        <v>21</v>
      </c>
      <c r="F570" s="106">
        <v>65</v>
      </c>
      <c r="G570" s="112" t="str">
        <f t="shared" ref="G570:G573" si="13">IF(F570&gt;=90,"Xuất sắc",IF(F570&gt;=80,"Tốt",IF(F570&gt;=65,"Khá",IF(F570&gt;=50,"Trung bình",IF(F570&gt;=35,"Yếu","Kém")))))</f>
        <v>Khá</v>
      </c>
      <c r="H570" s="106"/>
    </row>
    <row r="571" spans="1:8" s="5" customFormat="1" x14ac:dyDescent="0.25">
      <c r="A571" s="106">
        <v>553</v>
      </c>
      <c r="B571" s="210">
        <v>66</v>
      </c>
      <c r="C571" s="219" t="s">
        <v>1436</v>
      </c>
      <c r="D571" s="219" t="s">
        <v>1130</v>
      </c>
      <c r="E571" s="220" t="s">
        <v>21</v>
      </c>
      <c r="F571" s="83">
        <v>65</v>
      </c>
      <c r="G571" s="112" t="str">
        <f t="shared" si="13"/>
        <v>Khá</v>
      </c>
      <c r="H571" s="106"/>
    </row>
    <row r="572" spans="1:8" s="5" customFormat="1" x14ac:dyDescent="0.25">
      <c r="A572" s="106">
        <v>554</v>
      </c>
      <c r="B572" s="210">
        <v>67</v>
      </c>
      <c r="C572" s="219" t="s">
        <v>1437</v>
      </c>
      <c r="D572" s="219" t="s">
        <v>1438</v>
      </c>
      <c r="E572" s="220" t="s">
        <v>83</v>
      </c>
      <c r="F572" s="106">
        <v>65</v>
      </c>
      <c r="G572" s="112" t="str">
        <f t="shared" si="13"/>
        <v>Khá</v>
      </c>
      <c r="H572" s="106"/>
    </row>
    <row r="573" spans="1:8" x14ac:dyDescent="0.25">
      <c r="A573" s="114">
        <v>555</v>
      </c>
      <c r="B573" s="213">
        <v>68</v>
      </c>
      <c r="C573" s="298" t="s">
        <v>1439</v>
      </c>
      <c r="D573" s="298" t="s">
        <v>1280</v>
      </c>
      <c r="E573" s="299" t="s">
        <v>1440</v>
      </c>
      <c r="F573" s="114">
        <v>50</v>
      </c>
      <c r="G573" s="112" t="str">
        <f t="shared" si="13"/>
        <v>Trung bình</v>
      </c>
      <c r="H573" s="114"/>
    </row>
    <row r="574" spans="1:8" s="5" customFormat="1" x14ac:dyDescent="0.25">
      <c r="A574" s="124"/>
      <c r="B574" s="222"/>
      <c r="C574" s="136" t="s">
        <v>1441</v>
      </c>
      <c r="D574" s="136"/>
      <c r="E574" s="136"/>
      <c r="F574" s="223"/>
      <c r="G574" s="74"/>
      <c r="H574" s="74"/>
    </row>
    <row r="575" spans="1:8" s="5" customFormat="1" x14ac:dyDescent="0.25">
      <c r="A575" s="106">
        <v>556</v>
      </c>
      <c r="B575" s="140">
        <v>1</v>
      </c>
      <c r="C575" s="141" t="s">
        <v>1442</v>
      </c>
      <c r="D575" s="141" t="s">
        <v>1443</v>
      </c>
      <c r="E575" s="142" t="s">
        <v>1305</v>
      </c>
      <c r="F575" s="143">
        <v>98</v>
      </c>
      <c r="G575" s="112" t="str">
        <f t="shared" ref="G575:G638" si="14">IF(F575&gt;=90,"Xuất sắc",IF(F575&gt;=80,"Tốt",IF(F575&gt;=65,"Khá",IF(F575&gt;=50,"Trung bình",IF(F575&gt;=35,"Yếu","Kém")))))</f>
        <v>Xuất sắc</v>
      </c>
      <c r="H575" s="257"/>
    </row>
    <row r="576" spans="1:8" s="5" customFormat="1" x14ac:dyDescent="0.25">
      <c r="A576" s="106">
        <v>557</v>
      </c>
      <c r="B576" s="140">
        <v>2</v>
      </c>
      <c r="C576" s="141" t="s">
        <v>1444</v>
      </c>
      <c r="D576" s="141" t="s">
        <v>678</v>
      </c>
      <c r="E576" s="142" t="s">
        <v>25</v>
      </c>
      <c r="F576" s="143">
        <v>96</v>
      </c>
      <c r="G576" s="112" t="str">
        <f t="shared" si="14"/>
        <v>Xuất sắc</v>
      </c>
      <c r="H576" s="143"/>
    </row>
    <row r="577" spans="1:8" s="5" customFormat="1" x14ac:dyDescent="0.25">
      <c r="A577" s="106">
        <v>558</v>
      </c>
      <c r="B577" s="140">
        <v>3</v>
      </c>
      <c r="C577" s="141" t="s">
        <v>1445</v>
      </c>
      <c r="D577" s="141" t="s">
        <v>1446</v>
      </c>
      <c r="E577" s="142" t="s">
        <v>11</v>
      </c>
      <c r="F577" s="143">
        <v>96</v>
      </c>
      <c r="G577" s="112" t="str">
        <f t="shared" si="14"/>
        <v>Xuất sắc</v>
      </c>
      <c r="H577" s="257"/>
    </row>
    <row r="578" spans="1:8" s="5" customFormat="1" x14ac:dyDescent="0.25">
      <c r="A578" s="106">
        <v>559</v>
      </c>
      <c r="B578" s="140">
        <v>4</v>
      </c>
      <c r="C578" s="141" t="s">
        <v>1447</v>
      </c>
      <c r="D578" s="141" t="s">
        <v>48</v>
      </c>
      <c r="E578" s="142" t="s">
        <v>12</v>
      </c>
      <c r="F578" s="143">
        <v>95</v>
      </c>
      <c r="G578" s="112" t="str">
        <f t="shared" si="14"/>
        <v>Xuất sắc</v>
      </c>
      <c r="H578" s="258"/>
    </row>
    <row r="579" spans="1:8" s="5" customFormat="1" x14ac:dyDescent="0.25">
      <c r="A579" s="106">
        <v>560</v>
      </c>
      <c r="B579" s="140">
        <v>5</v>
      </c>
      <c r="C579" s="141" t="s">
        <v>1448</v>
      </c>
      <c r="D579" s="141" t="s">
        <v>473</v>
      </c>
      <c r="E579" s="142" t="s">
        <v>61</v>
      </c>
      <c r="F579" s="143">
        <v>94</v>
      </c>
      <c r="G579" s="112" t="str">
        <f t="shared" si="14"/>
        <v>Xuất sắc</v>
      </c>
      <c r="H579" s="13"/>
    </row>
    <row r="580" spans="1:8" s="5" customFormat="1" x14ac:dyDescent="0.25">
      <c r="A580" s="106">
        <v>561</v>
      </c>
      <c r="B580" s="140">
        <v>6</v>
      </c>
      <c r="C580" s="141" t="s">
        <v>1449</v>
      </c>
      <c r="D580" s="141" t="s">
        <v>136</v>
      </c>
      <c r="E580" s="142" t="s">
        <v>12</v>
      </c>
      <c r="F580" s="143">
        <v>94</v>
      </c>
      <c r="G580" s="112" t="str">
        <f t="shared" si="14"/>
        <v>Xuất sắc</v>
      </c>
      <c r="H580" s="74"/>
    </row>
    <row r="581" spans="1:8" s="5" customFormat="1" x14ac:dyDescent="0.25">
      <c r="A581" s="106">
        <v>562</v>
      </c>
      <c r="B581" s="140">
        <v>7</v>
      </c>
      <c r="C581" s="141" t="s">
        <v>1450</v>
      </c>
      <c r="D581" s="141" t="s">
        <v>1108</v>
      </c>
      <c r="E581" s="142" t="s">
        <v>287</v>
      </c>
      <c r="F581" s="143">
        <v>92</v>
      </c>
      <c r="G581" s="112" t="str">
        <f t="shared" si="14"/>
        <v>Xuất sắc</v>
      </c>
      <c r="H581" s="143"/>
    </row>
    <row r="582" spans="1:8" s="5" customFormat="1" x14ac:dyDescent="0.25">
      <c r="A582" s="106">
        <v>563</v>
      </c>
      <c r="B582" s="140">
        <v>8</v>
      </c>
      <c r="C582" s="141" t="s">
        <v>1451</v>
      </c>
      <c r="D582" s="141" t="s">
        <v>230</v>
      </c>
      <c r="E582" s="142" t="s">
        <v>129</v>
      </c>
      <c r="F582" s="143">
        <v>91</v>
      </c>
      <c r="G582" s="112" t="str">
        <f t="shared" si="14"/>
        <v>Xuất sắc</v>
      </c>
      <c r="H582" s="143"/>
    </row>
    <row r="583" spans="1:8" s="5" customFormat="1" x14ac:dyDescent="0.25">
      <c r="A583" s="106">
        <v>564</v>
      </c>
      <c r="B583" s="140">
        <v>9</v>
      </c>
      <c r="C583" s="141" t="s">
        <v>1452</v>
      </c>
      <c r="D583" s="141" t="s">
        <v>1453</v>
      </c>
      <c r="E583" s="142" t="s">
        <v>129</v>
      </c>
      <c r="F583" s="143">
        <v>91</v>
      </c>
      <c r="G583" s="112" t="str">
        <f t="shared" si="14"/>
        <v>Xuất sắc</v>
      </c>
      <c r="H583" s="143"/>
    </row>
    <row r="584" spans="1:8" s="5" customFormat="1" x14ac:dyDescent="0.25">
      <c r="A584" s="106">
        <v>565</v>
      </c>
      <c r="B584" s="140">
        <v>10</v>
      </c>
      <c r="C584" s="141" t="s">
        <v>1454</v>
      </c>
      <c r="D584" s="141" t="s">
        <v>1455</v>
      </c>
      <c r="E584" s="142" t="s">
        <v>27</v>
      </c>
      <c r="F584" s="143">
        <v>91</v>
      </c>
      <c r="G584" s="112" t="str">
        <f t="shared" si="14"/>
        <v>Xuất sắc</v>
      </c>
      <c r="H584" s="143"/>
    </row>
    <row r="585" spans="1:8" s="5" customFormat="1" x14ac:dyDescent="0.25">
      <c r="A585" s="106">
        <v>566</v>
      </c>
      <c r="B585" s="140">
        <v>11</v>
      </c>
      <c r="C585" s="141" t="s">
        <v>1456</v>
      </c>
      <c r="D585" s="141" t="s">
        <v>44</v>
      </c>
      <c r="E585" s="142" t="s">
        <v>26</v>
      </c>
      <c r="F585" s="143">
        <v>91</v>
      </c>
      <c r="G585" s="112" t="str">
        <f t="shared" si="14"/>
        <v>Xuất sắc</v>
      </c>
      <c r="H585" s="257"/>
    </row>
    <row r="586" spans="1:8" s="5" customFormat="1" x14ac:dyDescent="0.25">
      <c r="A586" s="106">
        <v>567</v>
      </c>
      <c r="B586" s="140">
        <v>12</v>
      </c>
      <c r="C586" s="141" t="s">
        <v>1457</v>
      </c>
      <c r="D586" s="141" t="s">
        <v>1458</v>
      </c>
      <c r="E586" s="142" t="s">
        <v>9</v>
      </c>
      <c r="F586" s="143">
        <v>91</v>
      </c>
      <c r="G586" s="112" t="str">
        <f t="shared" si="14"/>
        <v>Xuất sắc</v>
      </c>
      <c r="H586" s="257"/>
    </row>
    <row r="587" spans="1:8" s="5" customFormat="1" x14ac:dyDescent="0.25">
      <c r="A587" s="106">
        <v>568</v>
      </c>
      <c r="B587" s="140">
        <v>13</v>
      </c>
      <c r="C587" s="141" t="s">
        <v>1459</v>
      </c>
      <c r="D587" s="141" t="s">
        <v>19</v>
      </c>
      <c r="E587" s="142" t="s">
        <v>21</v>
      </c>
      <c r="F587" s="143">
        <v>90</v>
      </c>
      <c r="G587" s="112" t="str">
        <f t="shared" si="14"/>
        <v>Xuất sắc</v>
      </c>
      <c r="H587" s="143"/>
    </row>
    <row r="588" spans="1:8" s="5" customFormat="1" x14ac:dyDescent="0.25">
      <c r="A588" s="106">
        <v>569</v>
      </c>
      <c r="B588" s="140">
        <v>14</v>
      </c>
      <c r="C588" s="141" t="s">
        <v>1460</v>
      </c>
      <c r="D588" s="141" t="s">
        <v>1461</v>
      </c>
      <c r="E588" s="142" t="s">
        <v>101</v>
      </c>
      <c r="F588" s="143">
        <v>90</v>
      </c>
      <c r="G588" s="112" t="str">
        <f t="shared" si="14"/>
        <v>Xuất sắc</v>
      </c>
      <c r="H588" s="257"/>
    </row>
    <row r="589" spans="1:8" s="5" customFormat="1" x14ac:dyDescent="0.25">
      <c r="A589" s="106">
        <v>570</v>
      </c>
      <c r="B589" s="140">
        <v>15</v>
      </c>
      <c r="C589" s="141" t="s">
        <v>1462</v>
      </c>
      <c r="D589" s="141" t="s">
        <v>44</v>
      </c>
      <c r="E589" s="142" t="s">
        <v>11</v>
      </c>
      <c r="F589" s="143">
        <v>90</v>
      </c>
      <c r="G589" s="112" t="str">
        <f t="shared" si="14"/>
        <v>Xuất sắc</v>
      </c>
      <c r="H589" s="257"/>
    </row>
    <row r="590" spans="1:8" s="5" customFormat="1" x14ac:dyDescent="0.25">
      <c r="A590" s="106">
        <v>571</v>
      </c>
      <c r="B590" s="140">
        <v>16</v>
      </c>
      <c r="C590" s="141" t="s">
        <v>1463</v>
      </c>
      <c r="D590" s="141" t="s">
        <v>187</v>
      </c>
      <c r="E590" s="142" t="s">
        <v>61</v>
      </c>
      <c r="F590" s="143">
        <v>90</v>
      </c>
      <c r="G590" s="112" t="str">
        <f t="shared" si="14"/>
        <v>Xuất sắc</v>
      </c>
      <c r="H590" s="257"/>
    </row>
    <row r="591" spans="1:8" s="5" customFormat="1" x14ac:dyDescent="0.25">
      <c r="A591" s="106">
        <v>572</v>
      </c>
      <c r="B591" s="60">
        <v>17</v>
      </c>
      <c r="C591" s="141" t="s">
        <v>1464</v>
      </c>
      <c r="D591" s="141" t="s">
        <v>1465</v>
      </c>
      <c r="E591" s="142" t="s">
        <v>37</v>
      </c>
      <c r="F591" s="143">
        <v>88</v>
      </c>
      <c r="G591" s="112" t="str">
        <f t="shared" si="14"/>
        <v>Tốt</v>
      </c>
      <c r="H591" s="143"/>
    </row>
    <row r="592" spans="1:8" s="5" customFormat="1" x14ac:dyDescent="0.25">
      <c r="A592" s="106">
        <v>573</v>
      </c>
      <c r="B592" s="140">
        <v>18</v>
      </c>
      <c r="C592" s="141" t="s">
        <v>1466</v>
      </c>
      <c r="D592" s="141" t="s">
        <v>188</v>
      </c>
      <c r="E592" s="142" t="s">
        <v>184</v>
      </c>
      <c r="F592" s="143">
        <v>86</v>
      </c>
      <c r="G592" s="112" t="str">
        <f t="shared" si="14"/>
        <v>Tốt</v>
      </c>
      <c r="H592" s="143"/>
    </row>
    <row r="593" spans="1:8" s="5" customFormat="1" x14ac:dyDescent="0.25">
      <c r="A593" s="106">
        <v>574</v>
      </c>
      <c r="B593" s="140">
        <v>19</v>
      </c>
      <c r="C593" s="141" t="s">
        <v>1467</v>
      </c>
      <c r="D593" s="141" t="s">
        <v>138</v>
      </c>
      <c r="E593" s="142" t="s">
        <v>14</v>
      </c>
      <c r="F593" s="143">
        <v>86</v>
      </c>
      <c r="G593" s="112" t="str">
        <f t="shared" si="14"/>
        <v>Tốt</v>
      </c>
      <c r="H593" s="257"/>
    </row>
    <row r="594" spans="1:8" s="5" customFormat="1" x14ac:dyDescent="0.25">
      <c r="A594" s="106">
        <v>575</v>
      </c>
      <c r="B594" s="140">
        <v>20</v>
      </c>
      <c r="C594" s="141" t="s">
        <v>1468</v>
      </c>
      <c r="D594" s="141" t="s">
        <v>1469</v>
      </c>
      <c r="E594" s="142" t="s">
        <v>8</v>
      </c>
      <c r="F594" s="143">
        <v>86</v>
      </c>
      <c r="G594" s="112" t="str">
        <f t="shared" si="14"/>
        <v>Tốt</v>
      </c>
      <c r="H594" s="143"/>
    </row>
    <row r="595" spans="1:8" s="5" customFormat="1" x14ac:dyDescent="0.25">
      <c r="A595" s="106">
        <v>576</v>
      </c>
      <c r="B595" s="140">
        <v>21</v>
      </c>
      <c r="C595" s="141" t="s">
        <v>1470</v>
      </c>
      <c r="D595" s="141" t="s">
        <v>1471</v>
      </c>
      <c r="E595" s="142" t="s">
        <v>1472</v>
      </c>
      <c r="F595" s="143">
        <v>86</v>
      </c>
      <c r="G595" s="112" t="str">
        <f t="shared" si="14"/>
        <v>Tốt</v>
      </c>
      <c r="H595" s="257"/>
    </row>
    <row r="596" spans="1:8" s="5" customFormat="1" x14ac:dyDescent="0.25">
      <c r="A596" s="106">
        <v>577</v>
      </c>
      <c r="B596" s="140">
        <v>22</v>
      </c>
      <c r="C596" s="141" t="s">
        <v>1473</v>
      </c>
      <c r="D596" s="141" t="s">
        <v>1474</v>
      </c>
      <c r="E596" s="142" t="s">
        <v>9</v>
      </c>
      <c r="F596" s="143">
        <v>86</v>
      </c>
      <c r="G596" s="112" t="str">
        <f t="shared" si="14"/>
        <v>Tốt</v>
      </c>
      <c r="H596" s="257"/>
    </row>
    <row r="597" spans="1:8" s="5" customFormat="1" x14ac:dyDescent="0.25">
      <c r="A597" s="106">
        <v>578</v>
      </c>
      <c r="B597" s="140">
        <v>23</v>
      </c>
      <c r="C597" s="141" t="s">
        <v>1475</v>
      </c>
      <c r="D597" s="141" t="s">
        <v>18</v>
      </c>
      <c r="E597" s="142" t="s">
        <v>1476</v>
      </c>
      <c r="F597" s="143">
        <v>86</v>
      </c>
      <c r="G597" s="112" t="str">
        <f t="shared" si="14"/>
        <v>Tốt</v>
      </c>
      <c r="H597" s="257"/>
    </row>
    <row r="598" spans="1:8" s="5" customFormat="1" x14ac:dyDescent="0.25">
      <c r="A598" s="106">
        <v>579</v>
      </c>
      <c r="B598" s="140">
        <v>24</v>
      </c>
      <c r="C598" s="141" t="s">
        <v>1477</v>
      </c>
      <c r="D598" s="141" t="s">
        <v>1478</v>
      </c>
      <c r="E598" s="142" t="s">
        <v>168</v>
      </c>
      <c r="F598" s="143">
        <v>85</v>
      </c>
      <c r="G598" s="112" t="str">
        <f t="shared" si="14"/>
        <v>Tốt</v>
      </c>
      <c r="H598" s="315"/>
    </row>
    <row r="599" spans="1:8" s="5" customFormat="1" x14ac:dyDescent="0.25">
      <c r="A599" s="106">
        <v>580</v>
      </c>
      <c r="B599" s="140">
        <v>25</v>
      </c>
      <c r="C599" s="141" t="s">
        <v>1479</v>
      </c>
      <c r="D599" s="141" t="s">
        <v>44</v>
      </c>
      <c r="E599" s="142" t="s">
        <v>27</v>
      </c>
      <c r="F599" s="143">
        <v>85</v>
      </c>
      <c r="G599" s="112" t="str">
        <f t="shared" si="14"/>
        <v>Tốt</v>
      </c>
      <c r="H599" s="143"/>
    </row>
    <row r="600" spans="1:8" s="5" customFormat="1" x14ac:dyDescent="0.25">
      <c r="A600" s="106">
        <v>581</v>
      </c>
      <c r="B600" s="140">
        <v>26</v>
      </c>
      <c r="C600" s="141" t="s">
        <v>1480</v>
      </c>
      <c r="D600" s="141" t="s">
        <v>46</v>
      </c>
      <c r="E600" s="142" t="s">
        <v>14</v>
      </c>
      <c r="F600" s="143">
        <v>85</v>
      </c>
      <c r="G600" s="112" t="str">
        <f t="shared" si="14"/>
        <v>Tốt</v>
      </c>
      <c r="H600" s="143"/>
    </row>
    <row r="601" spans="1:8" s="5" customFormat="1" x14ac:dyDescent="0.25">
      <c r="A601" s="106">
        <v>582</v>
      </c>
      <c r="B601" s="140">
        <v>27</v>
      </c>
      <c r="C601" s="141" t="s">
        <v>1481</v>
      </c>
      <c r="D601" s="141" t="s">
        <v>1482</v>
      </c>
      <c r="E601" s="142" t="s">
        <v>54</v>
      </c>
      <c r="F601" s="143">
        <v>85</v>
      </c>
      <c r="G601" s="112" t="str">
        <f t="shared" si="14"/>
        <v>Tốt</v>
      </c>
      <c r="H601" s="143"/>
    </row>
    <row r="602" spans="1:8" s="5" customFormat="1" x14ac:dyDescent="0.25">
      <c r="A602" s="106">
        <v>583</v>
      </c>
      <c r="B602" s="140">
        <v>28</v>
      </c>
      <c r="C602" s="141" t="s">
        <v>1483</v>
      </c>
      <c r="D602" s="141" t="s">
        <v>1484</v>
      </c>
      <c r="E602" s="142" t="s">
        <v>8</v>
      </c>
      <c r="F602" s="143">
        <v>85</v>
      </c>
      <c r="G602" s="112" t="str">
        <f t="shared" si="14"/>
        <v>Tốt</v>
      </c>
      <c r="H602" s="143"/>
    </row>
    <row r="603" spans="1:8" s="5" customFormat="1" x14ac:dyDescent="0.25">
      <c r="A603" s="106">
        <v>584</v>
      </c>
      <c r="B603" s="140">
        <v>29</v>
      </c>
      <c r="C603" s="141" t="s">
        <v>1485</v>
      </c>
      <c r="D603" s="141" t="s">
        <v>1413</v>
      </c>
      <c r="E603" s="142" t="s">
        <v>25</v>
      </c>
      <c r="F603" s="143">
        <v>85</v>
      </c>
      <c r="G603" s="112" t="str">
        <f t="shared" si="14"/>
        <v>Tốt</v>
      </c>
      <c r="H603" s="257"/>
    </row>
    <row r="604" spans="1:8" s="5" customFormat="1" x14ac:dyDescent="0.25">
      <c r="A604" s="106">
        <v>585</v>
      </c>
      <c r="B604" s="60">
        <v>30</v>
      </c>
      <c r="C604" s="141" t="s">
        <v>1486</v>
      </c>
      <c r="D604" s="141" t="s">
        <v>488</v>
      </c>
      <c r="E604" s="142" t="s">
        <v>59</v>
      </c>
      <c r="F604" s="143">
        <v>85</v>
      </c>
      <c r="G604" s="112" t="str">
        <f t="shared" si="14"/>
        <v>Tốt</v>
      </c>
      <c r="H604" s="257"/>
    </row>
    <row r="605" spans="1:8" s="5" customFormat="1" x14ac:dyDescent="0.25">
      <c r="A605" s="106">
        <v>586</v>
      </c>
      <c r="B605" s="140">
        <v>31</v>
      </c>
      <c r="C605" s="141" t="s">
        <v>1487</v>
      </c>
      <c r="D605" s="141" t="s">
        <v>1488</v>
      </c>
      <c r="E605" s="142" t="s">
        <v>12</v>
      </c>
      <c r="F605" s="143">
        <v>85</v>
      </c>
      <c r="G605" s="112" t="str">
        <f t="shared" si="14"/>
        <v>Tốt</v>
      </c>
      <c r="H605" s="258"/>
    </row>
    <row r="606" spans="1:8" s="5" customFormat="1" x14ac:dyDescent="0.25">
      <c r="A606" s="106">
        <v>587</v>
      </c>
      <c r="B606" s="140">
        <v>32</v>
      </c>
      <c r="C606" s="141" t="s">
        <v>1489</v>
      </c>
      <c r="D606" s="141" t="s">
        <v>427</v>
      </c>
      <c r="E606" s="142" t="s">
        <v>1490</v>
      </c>
      <c r="F606" s="143">
        <v>84</v>
      </c>
      <c r="G606" s="112" t="str">
        <f t="shared" si="14"/>
        <v>Tốt</v>
      </c>
      <c r="H606" s="257"/>
    </row>
    <row r="607" spans="1:8" s="5" customFormat="1" x14ac:dyDescent="0.25">
      <c r="A607" s="106">
        <v>588</v>
      </c>
      <c r="B607" s="140">
        <v>33</v>
      </c>
      <c r="C607" s="141" t="s">
        <v>1491</v>
      </c>
      <c r="D607" s="141" t="s">
        <v>1492</v>
      </c>
      <c r="E607" s="142" t="s">
        <v>1493</v>
      </c>
      <c r="F607" s="143">
        <v>84</v>
      </c>
      <c r="G607" s="112" t="str">
        <f t="shared" si="14"/>
        <v>Tốt</v>
      </c>
      <c r="H607" s="257"/>
    </row>
    <row r="608" spans="1:8" s="5" customFormat="1" x14ac:dyDescent="0.25">
      <c r="A608" s="106">
        <v>589</v>
      </c>
      <c r="B608" s="60">
        <v>34</v>
      </c>
      <c r="C608" s="141" t="s">
        <v>1494</v>
      </c>
      <c r="D608" s="141" t="s">
        <v>42</v>
      </c>
      <c r="E608" s="142" t="s">
        <v>66</v>
      </c>
      <c r="F608" s="143">
        <v>84</v>
      </c>
      <c r="G608" s="112" t="str">
        <f t="shared" si="14"/>
        <v>Tốt</v>
      </c>
      <c r="H608" s="258"/>
    </row>
    <row r="609" spans="1:8" s="5" customFormat="1" x14ac:dyDescent="0.25">
      <c r="A609" s="106">
        <v>590</v>
      </c>
      <c r="B609" s="140">
        <v>35</v>
      </c>
      <c r="C609" s="141" t="s">
        <v>1495</v>
      </c>
      <c r="D609" s="141" t="s">
        <v>18</v>
      </c>
      <c r="E609" s="142" t="s">
        <v>41</v>
      </c>
      <c r="F609" s="143">
        <v>83</v>
      </c>
      <c r="G609" s="112" t="str">
        <f t="shared" si="14"/>
        <v>Tốt</v>
      </c>
      <c r="H609" s="143"/>
    </row>
    <row r="610" spans="1:8" s="5" customFormat="1" x14ac:dyDescent="0.25">
      <c r="A610" s="106">
        <v>591</v>
      </c>
      <c r="B610" s="140">
        <v>36</v>
      </c>
      <c r="C610" s="141" t="s">
        <v>1496</v>
      </c>
      <c r="D610" s="141" t="s">
        <v>1497</v>
      </c>
      <c r="E610" s="142" t="s">
        <v>100</v>
      </c>
      <c r="F610" s="143">
        <v>83</v>
      </c>
      <c r="G610" s="112" t="str">
        <f t="shared" si="14"/>
        <v>Tốt</v>
      </c>
      <c r="H610" s="143"/>
    </row>
    <row r="611" spans="1:8" s="5" customFormat="1" x14ac:dyDescent="0.25">
      <c r="A611" s="106">
        <v>592</v>
      </c>
      <c r="B611" s="140">
        <v>37</v>
      </c>
      <c r="C611" s="141" t="s">
        <v>1498</v>
      </c>
      <c r="D611" s="141" t="s">
        <v>1499</v>
      </c>
      <c r="E611" s="142" t="s">
        <v>116</v>
      </c>
      <c r="F611" s="143">
        <v>83</v>
      </c>
      <c r="G611" s="112" t="str">
        <f t="shared" si="14"/>
        <v>Tốt</v>
      </c>
      <c r="H611" s="257"/>
    </row>
    <row r="612" spans="1:8" s="5" customFormat="1" x14ac:dyDescent="0.25">
      <c r="A612" s="106">
        <v>593</v>
      </c>
      <c r="B612" s="140">
        <v>38</v>
      </c>
      <c r="C612" s="141" t="s">
        <v>1500</v>
      </c>
      <c r="D612" s="141" t="s">
        <v>1501</v>
      </c>
      <c r="E612" s="142" t="s">
        <v>5</v>
      </c>
      <c r="F612" s="143">
        <v>83</v>
      </c>
      <c r="G612" s="112" t="str">
        <f t="shared" si="14"/>
        <v>Tốt</v>
      </c>
      <c r="H612" s="258"/>
    </row>
    <row r="613" spans="1:8" s="5" customFormat="1" x14ac:dyDescent="0.25">
      <c r="A613" s="106">
        <v>594</v>
      </c>
      <c r="B613" s="140">
        <v>39</v>
      </c>
      <c r="C613" s="141" t="s">
        <v>1502</v>
      </c>
      <c r="D613" s="141" t="s">
        <v>1166</v>
      </c>
      <c r="E613" s="142" t="s">
        <v>129</v>
      </c>
      <c r="F613" s="143">
        <v>82</v>
      </c>
      <c r="G613" s="112" t="str">
        <f t="shared" si="14"/>
        <v>Tốt</v>
      </c>
      <c r="H613" s="143"/>
    </row>
    <row r="614" spans="1:8" s="5" customFormat="1" x14ac:dyDescent="0.25">
      <c r="A614" s="106">
        <v>595</v>
      </c>
      <c r="B614" s="140">
        <v>40</v>
      </c>
      <c r="C614" s="141" t="s">
        <v>1503</v>
      </c>
      <c r="D614" s="141" t="s">
        <v>200</v>
      </c>
      <c r="E614" s="142" t="s">
        <v>14</v>
      </c>
      <c r="F614" s="143">
        <v>82</v>
      </c>
      <c r="G614" s="112" t="str">
        <f t="shared" si="14"/>
        <v>Tốt</v>
      </c>
      <c r="H614" s="143"/>
    </row>
    <row r="615" spans="1:8" s="5" customFormat="1" x14ac:dyDescent="0.25">
      <c r="A615" s="106">
        <v>596</v>
      </c>
      <c r="B615" s="140">
        <v>41</v>
      </c>
      <c r="C615" s="141" t="s">
        <v>1504</v>
      </c>
      <c r="D615" s="141" t="s">
        <v>1505</v>
      </c>
      <c r="E615" s="142" t="s">
        <v>5</v>
      </c>
      <c r="F615" s="143">
        <v>82</v>
      </c>
      <c r="G615" s="112" t="str">
        <f t="shared" si="14"/>
        <v>Tốt</v>
      </c>
      <c r="H615" s="258"/>
    </row>
    <row r="616" spans="1:8" s="5" customFormat="1" x14ac:dyDescent="0.25">
      <c r="A616" s="106">
        <v>597</v>
      </c>
      <c r="B616" s="60">
        <v>42</v>
      </c>
      <c r="C616" s="141" t="s">
        <v>1506</v>
      </c>
      <c r="D616" s="141" t="s">
        <v>1507</v>
      </c>
      <c r="E616" s="142" t="s">
        <v>120</v>
      </c>
      <c r="F616" s="143">
        <v>82</v>
      </c>
      <c r="G616" s="112" t="str">
        <f t="shared" si="14"/>
        <v>Tốt</v>
      </c>
      <c r="H616" s="74"/>
    </row>
    <row r="617" spans="1:8" s="5" customFormat="1" x14ac:dyDescent="0.25">
      <c r="A617" s="106">
        <v>598</v>
      </c>
      <c r="B617" s="140">
        <v>43</v>
      </c>
      <c r="C617" s="141" t="s">
        <v>1508</v>
      </c>
      <c r="D617" s="141" t="s">
        <v>42</v>
      </c>
      <c r="E617" s="142" t="s">
        <v>66</v>
      </c>
      <c r="F617" s="143">
        <v>82</v>
      </c>
      <c r="G617" s="112" t="str">
        <f t="shared" si="14"/>
        <v>Tốt</v>
      </c>
      <c r="H617" s="257"/>
    </row>
    <row r="618" spans="1:8" s="5" customFormat="1" x14ac:dyDescent="0.25">
      <c r="A618" s="106">
        <v>599</v>
      </c>
      <c r="B618" s="140">
        <v>44</v>
      </c>
      <c r="C618" s="141" t="s">
        <v>1509</v>
      </c>
      <c r="D618" s="141" t="s">
        <v>230</v>
      </c>
      <c r="E618" s="142" t="s">
        <v>129</v>
      </c>
      <c r="F618" s="143">
        <v>81</v>
      </c>
      <c r="G618" s="112" t="str">
        <f t="shared" si="14"/>
        <v>Tốt</v>
      </c>
      <c r="H618" s="143"/>
    </row>
    <row r="619" spans="1:8" s="5" customFormat="1" x14ac:dyDescent="0.25">
      <c r="A619" s="106">
        <v>600</v>
      </c>
      <c r="B619" s="140">
        <v>45</v>
      </c>
      <c r="C619" s="141" t="s">
        <v>1510</v>
      </c>
      <c r="D619" s="141" t="s">
        <v>183</v>
      </c>
      <c r="E619" s="142" t="s">
        <v>37</v>
      </c>
      <c r="F619" s="143">
        <v>81</v>
      </c>
      <c r="G619" s="112" t="str">
        <f t="shared" si="14"/>
        <v>Tốt</v>
      </c>
      <c r="H619" s="143"/>
    </row>
    <row r="620" spans="1:8" s="5" customFormat="1" x14ac:dyDescent="0.25">
      <c r="A620" s="106">
        <v>601</v>
      </c>
      <c r="B620" s="140">
        <v>46</v>
      </c>
      <c r="C620" s="141" t="s">
        <v>1511</v>
      </c>
      <c r="D620" s="141" t="s">
        <v>1512</v>
      </c>
      <c r="E620" s="142" t="s">
        <v>1440</v>
      </c>
      <c r="F620" s="143">
        <v>81</v>
      </c>
      <c r="G620" s="112" t="str">
        <f t="shared" si="14"/>
        <v>Tốt</v>
      </c>
      <c r="H620" s="257"/>
    </row>
    <row r="621" spans="1:8" s="5" customFormat="1" x14ac:dyDescent="0.25">
      <c r="A621" s="106">
        <v>602</v>
      </c>
      <c r="B621" s="140">
        <v>47</v>
      </c>
      <c r="C621" s="141" t="s">
        <v>1513</v>
      </c>
      <c r="D621" s="141" t="s">
        <v>18</v>
      </c>
      <c r="E621" s="142" t="s">
        <v>290</v>
      </c>
      <c r="F621" s="143">
        <v>81</v>
      </c>
      <c r="G621" s="112" t="str">
        <f t="shared" si="14"/>
        <v>Tốt</v>
      </c>
      <c r="H621" s="143"/>
    </row>
    <row r="622" spans="1:8" s="5" customFormat="1" x14ac:dyDescent="0.25">
      <c r="A622" s="106">
        <v>603</v>
      </c>
      <c r="B622" s="140">
        <v>48</v>
      </c>
      <c r="C622" s="141" t="s">
        <v>1514</v>
      </c>
      <c r="D622" s="141" t="s">
        <v>57</v>
      </c>
      <c r="E622" s="142" t="s">
        <v>1381</v>
      </c>
      <c r="F622" s="143">
        <v>81</v>
      </c>
      <c r="G622" s="112" t="str">
        <f t="shared" si="14"/>
        <v>Tốt</v>
      </c>
      <c r="H622" s="143"/>
    </row>
    <row r="623" spans="1:8" s="5" customFormat="1" x14ac:dyDescent="0.25">
      <c r="A623" s="106">
        <v>604</v>
      </c>
      <c r="B623" s="140">
        <v>49</v>
      </c>
      <c r="C623" s="141" t="s">
        <v>1515</v>
      </c>
      <c r="D623" s="141" t="s">
        <v>1516</v>
      </c>
      <c r="E623" s="142" t="s">
        <v>61</v>
      </c>
      <c r="F623" s="143">
        <v>81</v>
      </c>
      <c r="G623" s="112" t="str">
        <f t="shared" si="14"/>
        <v>Tốt</v>
      </c>
      <c r="H623" s="257"/>
    </row>
    <row r="624" spans="1:8" s="5" customFormat="1" x14ac:dyDescent="0.25">
      <c r="A624" s="106">
        <v>605</v>
      </c>
      <c r="B624" s="140">
        <v>50</v>
      </c>
      <c r="C624" s="141" t="s">
        <v>1517</v>
      </c>
      <c r="D624" s="141" t="s">
        <v>1518</v>
      </c>
      <c r="E624" s="142" t="s">
        <v>41</v>
      </c>
      <c r="F624" s="143">
        <v>79</v>
      </c>
      <c r="G624" s="112" t="str">
        <f t="shared" si="14"/>
        <v>Khá</v>
      </c>
      <c r="H624" s="143"/>
    </row>
    <row r="625" spans="1:8" s="5" customFormat="1" x14ac:dyDescent="0.25">
      <c r="A625" s="106">
        <v>606</v>
      </c>
      <c r="B625" s="140">
        <v>51</v>
      </c>
      <c r="C625" s="141" t="s">
        <v>1519</v>
      </c>
      <c r="D625" s="141" t="s">
        <v>1520</v>
      </c>
      <c r="E625" s="142" t="s">
        <v>317</v>
      </c>
      <c r="F625" s="143">
        <v>79</v>
      </c>
      <c r="G625" s="112" t="str">
        <f t="shared" si="14"/>
        <v>Khá</v>
      </c>
      <c r="H625" s="143"/>
    </row>
    <row r="626" spans="1:8" s="5" customFormat="1" x14ac:dyDescent="0.25">
      <c r="A626" s="106">
        <v>607</v>
      </c>
      <c r="B626" s="140">
        <v>52</v>
      </c>
      <c r="C626" s="141" t="s">
        <v>1521</v>
      </c>
      <c r="D626" s="141" t="s">
        <v>1522</v>
      </c>
      <c r="E626" s="142" t="s">
        <v>383</v>
      </c>
      <c r="F626" s="143">
        <v>78</v>
      </c>
      <c r="G626" s="112" t="str">
        <f t="shared" si="14"/>
        <v>Khá</v>
      </c>
      <c r="H626" s="258"/>
    </row>
    <row r="627" spans="1:8" s="5" customFormat="1" x14ac:dyDescent="0.25">
      <c r="A627" s="106">
        <v>608</v>
      </c>
      <c r="B627" s="140">
        <v>53</v>
      </c>
      <c r="C627" s="141" t="s">
        <v>1523</v>
      </c>
      <c r="D627" s="141" t="s">
        <v>1524</v>
      </c>
      <c r="E627" s="142" t="s">
        <v>6</v>
      </c>
      <c r="F627" s="143">
        <v>76</v>
      </c>
      <c r="G627" s="112" t="str">
        <f t="shared" si="14"/>
        <v>Khá</v>
      </c>
      <c r="H627" s="143"/>
    </row>
    <row r="628" spans="1:8" s="5" customFormat="1" x14ac:dyDescent="0.25">
      <c r="A628" s="106">
        <v>609</v>
      </c>
      <c r="B628" s="140">
        <v>54</v>
      </c>
      <c r="C628" s="141" t="s">
        <v>1525</v>
      </c>
      <c r="D628" s="141" t="s">
        <v>1526</v>
      </c>
      <c r="E628" s="142" t="s">
        <v>1527</v>
      </c>
      <c r="F628" s="143">
        <v>76</v>
      </c>
      <c r="G628" s="112" t="str">
        <f t="shared" si="14"/>
        <v>Khá</v>
      </c>
      <c r="H628" s="257"/>
    </row>
    <row r="629" spans="1:8" s="5" customFormat="1" x14ac:dyDescent="0.25">
      <c r="A629" s="106">
        <v>610</v>
      </c>
      <c r="B629" s="140">
        <v>55</v>
      </c>
      <c r="C629" s="141" t="s">
        <v>1528</v>
      </c>
      <c r="D629" s="141" t="s">
        <v>18</v>
      </c>
      <c r="E629" s="142" t="s">
        <v>130</v>
      </c>
      <c r="F629" s="143">
        <v>75</v>
      </c>
      <c r="G629" s="112" t="str">
        <f t="shared" si="14"/>
        <v>Khá</v>
      </c>
      <c r="H629" s="143"/>
    </row>
    <row r="630" spans="1:8" s="5" customFormat="1" x14ac:dyDescent="0.25">
      <c r="A630" s="106">
        <v>611</v>
      </c>
      <c r="B630" s="140">
        <v>56</v>
      </c>
      <c r="C630" s="141" t="s">
        <v>1529</v>
      </c>
      <c r="D630" s="141" t="s">
        <v>1530</v>
      </c>
      <c r="E630" s="142" t="s">
        <v>21</v>
      </c>
      <c r="F630" s="143">
        <v>75</v>
      </c>
      <c r="G630" s="112" t="str">
        <f t="shared" si="14"/>
        <v>Khá</v>
      </c>
      <c r="H630" s="257"/>
    </row>
    <row r="631" spans="1:8" s="5" customFormat="1" x14ac:dyDescent="0.25">
      <c r="A631" s="114">
        <v>612</v>
      </c>
      <c r="B631" s="60">
        <v>57</v>
      </c>
      <c r="C631" s="141" t="s">
        <v>1531</v>
      </c>
      <c r="D631" s="141" t="s">
        <v>1532</v>
      </c>
      <c r="E631" s="142" t="s">
        <v>21</v>
      </c>
      <c r="F631" s="143">
        <v>75</v>
      </c>
      <c r="G631" s="112" t="str">
        <f t="shared" si="14"/>
        <v>Khá</v>
      </c>
      <c r="H631" s="143"/>
    </row>
    <row r="632" spans="1:8" s="5" customFormat="1" x14ac:dyDescent="0.25">
      <c r="A632" s="114">
        <v>613</v>
      </c>
      <c r="B632" s="60">
        <v>58</v>
      </c>
      <c r="C632" s="141" t="s">
        <v>1533</v>
      </c>
      <c r="D632" s="141" t="s">
        <v>1534</v>
      </c>
      <c r="E632" s="142" t="s">
        <v>8</v>
      </c>
      <c r="F632" s="143">
        <v>75</v>
      </c>
      <c r="G632" s="112" t="str">
        <f t="shared" si="14"/>
        <v>Khá</v>
      </c>
      <c r="H632" s="13"/>
    </row>
    <row r="633" spans="1:8" s="5" customFormat="1" x14ac:dyDescent="0.25">
      <c r="A633" s="114">
        <v>614</v>
      </c>
      <c r="B633" s="60">
        <v>59</v>
      </c>
      <c r="C633" s="141" t="s">
        <v>1535</v>
      </c>
      <c r="D633" s="141" t="s">
        <v>1536</v>
      </c>
      <c r="E633" s="142" t="s">
        <v>25</v>
      </c>
      <c r="F633" s="143">
        <v>75</v>
      </c>
      <c r="G633" s="112" t="str">
        <f t="shared" si="14"/>
        <v>Khá</v>
      </c>
      <c r="H633" s="257"/>
    </row>
    <row r="634" spans="1:8" s="5" customFormat="1" x14ac:dyDescent="0.25">
      <c r="A634" s="114">
        <v>615</v>
      </c>
      <c r="B634" s="60">
        <v>60</v>
      </c>
      <c r="C634" s="141" t="s">
        <v>1537</v>
      </c>
      <c r="D634" s="141" t="s">
        <v>1538</v>
      </c>
      <c r="E634" s="142" t="s">
        <v>6</v>
      </c>
      <c r="F634" s="143">
        <v>74</v>
      </c>
      <c r="G634" s="112" t="str">
        <f t="shared" si="14"/>
        <v>Khá</v>
      </c>
      <c r="H634" s="143"/>
    </row>
    <row r="635" spans="1:8" s="5" customFormat="1" x14ac:dyDescent="0.25">
      <c r="A635" s="114">
        <v>616</v>
      </c>
      <c r="B635" s="60">
        <v>61</v>
      </c>
      <c r="C635" s="141" t="s">
        <v>1539</v>
      </c>
      <c r="D635" s="141" t="s">
        <v>1166</v>
      </c>
      <c r="E635" s="142" t="s">
        <v>60</v>
      </c>
      <c r="F635" s="143">
        <v>72</v>
      </c>
      <c r="G635" s="112" t="str">
        <f t="shared" si="14"/>
        <v>Khá</v>
      </c>
      <c r="H635" s="13"/>
    </row>
    <row r="636" spans="1:8" s="5" customFormat="1" x14ac:dyDescent="0.25">
      <c r="A636" s="114">
        <v>617</v>
      </c>
      <c r="B636" s="60">
        <v>62</v>
      </c>
      <c r="C636" s="141" t="s">
        <v>1540</v>
      </c>
      <c r="D636" s="141" t="s">
        <v>984</v>
      </c>
      <c r="E636" s="142" t="s">
        <v>61</v>
      </c>
      <c r="F636" s="143">
        <v>71</v>
      </c>
      <c r="G636" s="112" t="str">
        <f t="shared" si="14"/>
        <v>Khá</v>
      </c>
      <c r="H636" s="143"/>
    </row>
    <row r="637" spans="1:8" s="5" customFormat="1" x14ac:dyDescent="0.25">
      <c r="A637" s="114">
        <v>618</v>
      </c>
      <c r="B637" s="60">
        <v>63</v>
      </c>
      <c r="C637" s="141" t="s">
        <v>1541</v>
      </c>
      <c r="D637" s="141" t="s">
        <v>134</v>
      </c>
      <c r="E637" s="142" t="s">
        <v>63</v>
      </c>
      <c r="F637" s="143">
        <v>71</v>
      </c>
      <c r="G637" s="112" t="str">
        <f t="shared" si="14"/>
        <v>Khá</v>
      </c>
      <c r="H637" s="258"/>
    </row>
    <row r="638" spans="1:8" s="5" customFormat="1" x14ac:dyDescent="0.25">
      <c r="A638" s="114">
        <v>619</v>
      </c>
      <c r="B638" s="60">
        <v>64</v>
      </c>
      <c r="C638" s="225" t="s">
        <v>1542</v>
      </c>
      <c r="D638" s="225" t="s">
        <v>44</v>
      </c>
      <c r="E638" s="226" t="s">
        <v>27</v>
      </c>
      <c r="F638" s="143">
        <v>70</v>
      </c>
      <c r="G638" s="112" t="str">
        <f t="shared" si="14"/>
        <v>Khá</v>
      </c>
      <c r="H638" s="315"/>
    </row>
    <row r="639" spans="1:8" s="5" customFormat="1" x14ac:dyDescent="0.25">
      <c r="A639" s="106">
        <v>620</v>
      </c>
      <c r="B639" s="140">
        <v>65</v>
      </c>
      <c r="C639" s="141" t="s">
        <v>1543</v>
      </c>
      <c r="D639" s="141" t="s">
        <v>94</v>
      </c>
      <c r="E639" s="142" t="s">
        <v>9</v>
      </c>
      <c r="F639" s="143">
        <v>70</v>
      </c>
      <c r="G639" s="112" t="str">
        <f t="shared" ref="G639:G650" si="15">IF(F639&gt;=90,"Xuất sắc",IF(F639&gt;=80,"Tốt",IF(F639&gt;=65,"Khá",IF(F639&gt;=50,"Trung bình",IF(F639&gt;=35,"Yếu","Kém")))))</f>
        <v>Khá</v>
      </c>
      <c r="H639" s="13"/>
    </row>
    <row r="640" spans="1:8" s="5" customFormat="1" x14ac:dyDescent="0.25">
      <c r="A640" s="106">
        <v>621</v>
      </c>
      <c r="B640" s="140">
        <v>66</v>
      </c>
      <c r="C640" s="141" t="s">
        <v>1544</v>
      </c>
      <c r="D640" s="141" t="s">
        <v>292</v>
      </c>
      <c r="E640" s="142" t="s">
        <v>11</v>
      </c>
      <c r="F640" s="143">
        <v>70</v>
      </c>
      <c r="G640" s="112" t="str">
        <f t="shared" si="15"/>
        <v>Khá</v>
      </c>
      <c r="H640" s="257"/>
    </row>
    <row r="641" spans="1:8" s="5" customFormat="1" x14ac:dyDescent="0.25">
      <c r="A641" s="106">
        <v>622</v>
      </c>
      <c r="B641" s="140">
        <v>67</v>
      </c>
      <c r="C641" s="141" t="s">
        <v>1545</v>
      </c>
      <c r="D641" s="141" t="s">
        <v>77</v>
      </c>
      <c r="E641" s="142" t="s">
        <v>60</v>
      </c>
      <c r="F641" s="143">
        <v>70</v>
      </c>
      <c r="G641" s="112" t="str">
        <f t="shared" si="15"/>
        <v>Khá</v>
      </c>
      <c r="H641" s="13"/>
    </row>
    <row r="642" spans="1:8" s="5" customFormat="1" x14ac:dyDescent="0.25">
      <c r="A642" s="106">
        <v>623</v>
      </c>
      <c r="B642" s="140">
        <v>68</v>
      </c>
      <c r="C642" s="141" t="s">
        <v>1546</v>
      </c>
      <c r="D642" s="141" t="s">
        <v>1547</v>
      </c>
      <c r="E642" s="142" t="s">
        <v>66</v>
      </c>
      <c r="F642" s="143">
        <v>70</v>
      </c>
      <c r="G642" s="112" t="str">
        <f t="shared" si="15"/>
        <v>Khá</v>
      </c>
      <c r="H642" s="13"/>
    </row>
    <row r="643" spans="1:8" x14ac:dyDescent="0.25">
      <c r="A643" s="114">
        <v>624</v>
      </c>
      <c r="B643" s="60">
        <v>69</v>
      </c>
      <c r="C643" s="63" t="s">
        <v>1548</v>
      </c>
      <c r="D643" s="63" t="s">
        <v>311</v>
      </c>
      <c r="E643" s="62" t="s">
        <v>5</v>
      </c>
      <c r="F643" s="61">
        <v>64</v>
      </c>
      <c r="G643" s="112" t="str">
        <f t="shared" si="15"/>
        <v>Trung bình</v>
      </c>
      <c r="H643" s="64" t="s">
        <v>1549</v>
      </c>
    </row>
    <row r="644" spans="1:8" x14ac:dyDescent="0.25">
      <c r="A644" s="114">
        <v>625</v>
      </c>
      <c r="B644" s="60">
        <v>70</v>
      </c>
      <c r="C644" s="63" t="s">
        <v>1550</v>
      </c>
      <c r="D644" s="63" t="s">
        <v>467</v>
      </c>
      <c r="E644" s="62" t="s">
        <v>12</v>
      </c>
      <c r="F644" s="61">
        <v>62</v>
      </c>
      <c r="G644" s="112" t="str">
        <f t="shared" si="15"/>
        <v>Trung bình</v>
      </c>
      <c r="H644" s="64" t="s">
        <v>1549</v>
      </c>
    </row>
    <row r="645" spans="1:8" x14ac:dyDescent="0.25">
      <c r="A645" s="114">
        <v>626</v>
      </c>
      <c r="B645" s="60">
        <v>71</v>
      </c>
      <c r="C645" s="63" t="s">
        <v>1551</v>
      </c>
      <c r="D645" s="63" t="s">
        <v>18</v>
      </c>
      <c r="E645" s="62" t="s">
        <v>7</v>
      </c>
      <c r="F645" s="61">
        <v>0</v>
      </c>
      <c r="G645" s="112" t="str">
        <f t="shared" si="15"/>
        <v>Kém</v>
      </c>
      <c r="H645" s="61" t="s">
        <v>2341</v>
      </c>
    </row>
    <row r="646" spans="1:8" x14ac:dyDescent="0.25">
      <c r="A646" s="114">
        <v>627</v>
      </c>
      <c r="B646" s="60">
        <v>72</v>
      </c>
      <c r="C646" s="63" t="s">
        <v>1552</v>
      </c>
      <c r="D646" s="63" t="s">
        <v>109</v>
      </c>
      <c r="E646" s="62" t="s">
        <v>1381</v>
      </c>
      <c r="F646" s="61">
        <v>0</v>
      </c>
      <c r="G646" s="112" t="str">
        <f t="shared" si="15"/>
        <v>Kém</v>
      </c>
      <c r="H646" s="61" t="s">
        <v>2341</v>
      </c>
    </row>
    <row r="647" spans="1:8" x14ac:dyDescent="0.25">
      <c r="A647" s="114">
        <v>628</v>
      </c>
      <c r="B647" s="60">
        <v>73</v>
      </c>
      <c r="C647" s="63" t="s">
        <v>1553</v>
      </c>
      <c r="D647" s="63" t="s">
        <v>57</v>
      </c>
      <c r="E647" s="62" t="s">
        <v>101</v>
      </c>
      <c r="F647" s="61">
        <v>0</v>
      </c>
      <c r="G647" s="112" t="str">
        <f t="shared" si="15"/>
        <v>Kém</v>
      </c>
      <c r="H647" s="61" t="s">
        <v>2341</v>
      </c>
    </row>
    <row r="648" spans="1:8" x14ac:dyDescent="0.25">
      <c r="A648" s="114">
        <v>629</v>
      </c>
      <c r="B648" s="60">
        <v>74</v>
      </c>
      <c r="C648" s="63" t="s">
        <v>1554</v>
      </c>
      <c r="D648" s="63" t="s">
        <v>346</v>
      </c>
      <c r="E648" s="62" t="s">
        <v>147</v>
      </c>
      <c r="F648" s="61">
        <v>0</v>
      </c>
      <c r="G648" s="112" t="str">
        <f t="shared" si="15"/>
        <v>Kém</v>
      </c>
      <c r="H648" s="61" t="s">
        <v>2341</v>
      </c>
    </row>
    <row r="649" spans="1:8" x14ac:dyDescent="0.25">
      <c r="A649" s="114">
        <v>630</v>
      </c>
      <c r="B649" s="60">
        <v>75</v>
      </c>
      <c r="C649" s="63" t="s">
        <v>1555</v>
      </c>
      <c r="D649" s="63" t="s">
        <v>159</v>
      </c>
      <c r="E649" s="62" t="s">
        <v>61</v>
      </c>
      <c r="F649" s="61">
        <v>0</v>
      </c>
      <c r="G649" s="112" t="str">
        <f t="shared" si="15"/>
        <v>Kém</v>
      </c>
      <c r="H649" s="61" t="s">
        <v>2341</v>
      </c>
    </row>
    <row r="650" spans="1:8" x14ac:dyDescent="0.25">
      <c r="A650" s="114">
        <v>631</v>
      </c>
      <c r="B650" s="60">
        <v>76</v>
      </c>
      <c r="C650" s="63" t="s">
        <v>1556</v>
      </c>
      <c r="D650" s="63" t="s">
        <v>1557</v>
      </c>
      <c r="E650" s="62" t="s">
        <v>1476</v>
      </c>
      <c r="F650" s="61">
        <v>0</v>
      </c>
      <c r="G650" s="112" t="str">
        <f t="shared" si="15"/>
        <v>Kém</v>
      </c>
      <c r="H650" s="61" t="s">
        <v>2341</v>
      </c>
    </row>
    <row r="651" spans="1:8" s="5" customFormat="1" x14ac:dyDescent="0.25">
      <c r="A651" s="124"/>
      <c r="B651" s="229"/>
      <c r="C651" s="105" t="s">
        <v>1558</v>
      </c>
      <c r="D651" s="204"/>
      <c r="E651" s="205"/>
      <c r="F651" s="205"/>
      <c r="G651" s="205"/>
      <c r="H651" s="129"/>
    </row>
    <row r="652" spans="1:8" s="5" customFormat="1" x14ac:dyDescent="0.25">
      <c r="A652" s="106">
        <v>632</v>
      </c>
      <c r="B652" s="230" t="s">
        <v>520</v>
      </c>
      <c r="C652" s="133" t="s">
        <v>1559</v>
      </c>
      <c r="D652" s="133" t="s">
        <v>1560</v>
      </c>
      <c r="E652" s="231" t="s">
        <v>139</v>
      </c>
      <c r="F652" s="129">
        <v>99</v>
      </c>
      <c r="G652" s="112" t="str">
        <f t="shared" ref="G652:G715" si="16">IF(F652&gt;=90,"Xuất sắc",IF(F652&gt;=80,"Tốt",IF(F652&gt;=65,"Khá",IF(F652&gt;=50,"Trung bình",IF(F652&gt;=35,"Yếu","Kém")))))</f>
        <v>Xuất sắc</v>
      </c>
      <c r="H652" s="129"/>
    </row>
    <row r="653" spans="1:8" s="5" customFormat="1" x14ac:dyDescent="0.25">
      <c r="A653" s="106">
        <v>633</v>
      </c>
      <c r="B653" s="230" t="s">
        <v>521</v>
      </c>
      <c r="C653" s="133" t="s">
        <v>1561</v>
      </c>
      <c r="D653" s="133" t="s">
        <v>36</v>
      </c>
      <c r="E653" s="231" t="s">
        <v>81</v>
      </c>
      <c r="F653" s="129">
        <v>98</v>
      </c>
      <c r="G653" s="112" t="str">
        <f t="shared" si="16"/>
        <v>Xuất sắc</v>
      </c>
      <c r="H653" s="129"/>
    </row>
    <row r="654" spans="1:8" s="5" customFormat="1" x14ac:dyDescent="0.25">
      <c r="A654" s="106">
        <v>634</v>
      </c>
      <c r="B654" s="230" t="s">
        <v>522</v>
      </c>
      <c r="C654" s="133" t="s">
        <v>1562</v>
      </c>
      <c r="D654" s="133" t="s">
        <v>57</v>
      </c>
      <c r="E654" s="231" t="s">
        <v>142</v>
      </c>
      <c r="F654" s="129">
        <v>97</v>
      </c>
      <c r="G654" s="112" t="str">
        <f t="shared" si="16"/>
        <v>Xuất sắc</v>
      </c>
      <c r="H654" s="129"/>
    </row>
    <row r="655" spans="1:8" s="5" customFormat="1" x14ac:dyDescent="0.25">
      <c r="A655" s="106">
        <v>635</v>
      </c>
      <c r="B655" s="230" t="s">
        <v>523</v>
      </c>
      <c r="C655" s="133" t="s">
        <v>1563</v>
      </c>
      <c r="D655" s="133" t="s">
        <v>1564</v>
      </c>
      <c r="E655" s="231" t="s">
        <v>173</v>
      </c>
      <c r="F655" s="129">
        <v>97</v>
      </c>
      <c r="G655" s="112" t="str">
        <f t="shared" si="16"/>
        <v>Xuất sắc</v>
      </c>
      <c r="H655" s="129"/>
    </row>
    <row r="656" spans="1:8" s="5" customFormat="1" x14ac:dyDescent="0.25">
      <c r="A656" s="106">
        <v>636</v>
      </c>
      <c r="B656" s="230" t="s">
        <v>524</v>
      </c>
      <c r="C656" s="133" t="s">
        <v>1565</v>
      </c>
      <c r="D656" s="133" t="s">
        <v>1566</v>
      </c>
      <c r="E656" s="231" t="s">
        <v>180</v>
      </c>
      <c r="F656" s="129">
        <v>97</v>
      </c>
      <c r="G656" s="112" t="str">
        <f t="shared" si="16"/>
        <v>Xuất sắc</v>
      </c>
      <c r="H656" s="129"/>
    </row>
    <row r="657" spans="1:8" s="5" customFormat="1" x14ac:dyDescent="0.25">
      <c r="A657" s="106">
        <v>637</v>
      </c>
      <c r="B657" s="230" t="s">
        <v>525</v>
      </c>
      <c r="C657" s="133" t="s">
        <v>1567</v>
      </c>
      <c r="D657" s="133" t="s">
        <v>1568</v>
      </c>
      <c r="E657" s="231" t="s">
        <v>9</v>
      </c>
      <c r="F657" s="129">
        <v>97</v>
      </c>
      <c r="G657" s="112" t="str">
        <f t="shared" si="16"/>
        <v>Xuất sắc</v>
      </c>
      <c r="H657" s="129"/>
    </row>
    <row r="658" spans="1:8" s="5" customFormat="1" x14ac:dyDescent="0.25">
      <c r="A658" s="106">
        <v>638</v>
      </c>
      <c r="B658" s="230" t="s">
        <v>526</v>
      </c>
      <c r="C658" s="133" t="s">
        <v>1569</v>
      </c>
      <c r="D658" s="133" t="s">
        <v>1570</v>
      </c>
      <c r="E658" s="231" t="s">
        <v>66</v>
      </c>
      <c r="F658" s="129">
        <v>97</v>
      </c>
      <c r="G658" s="112" t="str">
        <f t="shared" si="16"/>
        <v>Xuất sắc</v>
      </c>
      <c r="H658" s="129"/>
    </row>
    <row r="659" spans="1:8" s="5" customFormat="1" x14ac:dyDescent="0.25">
      <c r="A659" s="106">
        <v>639</v>
      </c>
      <c r="B659" s="230" t="s">
        <v>527</v>
      </c>
      <c r="C659" s="133" t="s">
        <v>1571</v>
      </c>
      <c r="D659" s="133" t="s">
        <v>1271</v>
      </c>
      <c r="E659" s="231" t="s">
        <v>6</v>
      </c>
      <c r="F659" s="129">
        <v>95</v>
      </c>
      <c r="G659" s="112" t="str">
        <f t="shared" si="16"/>
        <v>Xuất sắc</v>
      </c>
      <c r="H659" s="129"/>
    </row>
    <row r="660" spans="1:8" s="5" customFormat="1" x14ac:dyDescent="0.25">
      <c r="A660" s="106">
        <v>640</v>
      </c>
      <c r="B660" s="230" t="s">
        <v>528</v>
      </c>
      <c r="C660" s="133" t="s">
        <v>1572</v>
      </c>
      <c r="D660" s="133" t="s">
        <v>1573</v>
      </c>
      <c r="E660" s="231" t="s">
        <v>14</v>
      </c>
      <c r="F660" s="129">
        <v>95</v>
      </c>
      <c r="G660" s="112" t="str">
        <f t="shared" si="16"/>
        <v>Xuất sắc</v>
      </c>
      <c r="H660" s="129"/>
    </row>
    <row r="661" spans="1:8" s="5" customFormat="1" x14ac:dyDescent="0.25">
      <c r="A661" s="106">
        <v>641</v>
      </c>
      <c r="B661" s="230" t="s">
        <v>529</v>
      </c>
      <c r="C661" s="133" t="s">
        <v>1574</v>
      </c>
      <c r="D661" s="133" t="s">
        <v>1575</v>
      </c>
      <c r="E661" s="231" t="s">
        <v>40</v>
      </c>
      <c r="F661" s="129">
        <v>95</v>
      </c>
      <c r="G661" s="112" t="str">
        <f t="shared" si="16"/>
        <v>Xuất sắc</v>
      </c>
      <c r="H661" s="129"/>
    </row>
    <row r="662" spans="1:8" s="5" customFormat="1" x14ac:dyDescent="0.25">
      <c r="A662" s="106">
        <v>642</v>
      </c>
      <c r="B662" s="230" t="s">
        <v>530</v>
      </c>
      <c r="C662" s="133" t="s">
        <v>1576</v>
      </c>
      <c r="D662" s="133" t="s">
        <v>1577</v>
      </c>
      <c r="E662" s="231" t="s">
        <v>40</v>
      </c>
      <c r="F662" s="129">
        <v>95</v>
      </c>
      <c r="G662" s="112" t="str">
        <f t="shared" si="16"/>
        <v>Xuất sắc</v>
      </c>
      <c r="H662" s="129"/>
    </row>
    <row r="663" spans="1:8" s="5" customFormat="1" x14ac:dyDescent="0.25">
      <c r="A663" s="106">
        <v>643</v>
      </c>
      <c r="B663" s="230" t="s">
        <v>531</v>
      </c>
      <c r="C663" s="133" t="s">
        <v>1578</v>
      </c>
      <c r="D663" s="133" t="s">
        <v>151</v>
      </c>
      <c r="E663" s="231" t="s">
        <v>47</v>
      </c>
      <c r="F663" s="129">
        <v>95</v>
      </c>
      <c r="G663" s="112" t="str">
        <f t="shared" si="16"/>
        <v>Xuất sắc</v>
      </c>
      <c r="H663" s="129"/>
    </row>
    <row r="664" spans="1:8" s="5" customFormat="1" x14ac:dyDescent="0.25">
      <c r="A664" s="106">
        <v>644</v>
      </c>
      <c r="B664" s="230" t="s">
        <v>532</v>
      </c>
      <c r="C664" s="133" t="s">
        <v>1579</v>
      </c>
      <c r="D664" s="133" t="s">
        <v>1580</v>
      </c>
      <c r="E664" s="231" t="s">
        <v>272</v>
      </c>
      <c r="F664" s="129">
        <v>95</v>
      </c>
      <c r="G664" s="112" t="str">
        <f t="shared" si="16"/>
        <v>Xuất sắc</v>
      </c>
      <c r="H664" s="129"/>
    </row>
    <row r="665" spans="1:8" s="5" customFormat="1" x14ac:dyDescent="0.25">
      <c r="A665" s="106">
        <v>645</v>
      </c>
      <c r="B665" s="230" t="s">
        <v>533</v>
      </c>
      <c r="C665" s="133" t="s">
        <v>1581</v>
      </c>
      <c r="D665" s="133" t="s">
        <v>18</v>
      </c>
      <c r="E665" s="231" t="s">
        <v>1582</v>
      </c>
      <c r="F665" s="129">
        <v>95</v>
      </c>
      <c r="G665" s="112" t="str">
        <f t="shared" si="16"/>
        <v>Xuất sắc</v>
      </c>
      <c r="H665" s="129"/>
    </row>
    <row r="666" spans="1:8" s="5" customFormat="1" x14ac:dyDescent="0.25">
      <c r="A666" s="106">
        <v>646</v>
      </c>
      <c r="B666" s="230" t="s">
        <v>534</v>
      </c>
      <c r="C666" s="133" t="s">
        <v>1583</v>
      </c>
      <c r="D666" s="133" t="s">
        <v>1584</v>
      </c>
      <c r="E666" s="231" t="s">
        <v>117</v>
      </c>
      <c r="F666" s="129">
        <v>95</v>
      </c>
      <c r="G666" s="112" t="str">
        <f t="shared" si="16"/>
        <v>Xuất sắc</v>
      </c>
      <c r="H666" s="129"/>
    </row>
    <row r="667" spans="1:8" s="5" customFormat="1" x14ac:dyDescent="0.25">
      <c r="A667" s="106">
        <v>647</v>
      </c>
      <c r="B667" s="230" t="s">
        <v>535</v>
      </c>
      <c r="C667" s="133" t="s">
        <v>1585</v>
      </c>
      <c r="D667" s="133" t="s">
        <v>36</v>
      </c>
      <c r="E667" s="231" t="s">
        <v>59</v>
      </c>
      <c r="F667" s="129">
        <v>95</v>
      </c>
      <c r="G667" s="112" t="str">
        <f t="shared" si="16"/>
        <v>Xuất sắc</v>
      </c>
      <c r="H667" s="129"/>
    </row>
    <row r="668" spans="1:8" s="5" customFormat="1" x14ac:dyDescent="0.25">
      <c r="A668" s="106">
        <v>648</v>
      </c>
      <c r="B668" s="230" t="s">
        <v>536</v>
      </c>
      <c r="C668" s="133" t="s">
        <v>1586</v>
      </c>
      <c r="D668" s="133" t="s">
        <v>126</v>
      </c>
      <c r="E668" s="231" t="s">
        <v>61</v>
      </c>
      <c r="F668" s="129">
        <v>95</v>
      </c>
      <c r="G668" s="112" t="str">
        <f t="shared" si="16"/>
        <v>Xuất sắc</v>
      </c>
      <c r="H668" s="129"/>
    </row>
    <row r="669" spans="1:8" s="5" customFormat="1" x14ac:dyDescent="0.25">
      <c r="A669" s="106">
        <v>649</v>
      </c>
      <c r="B669" s="230" t="s">
        <v>537</v>
      </c>
      <c r="C669" s="133" t="s">
        <v>1587</v>
      </c>
      <c r="D669" s="133" t="s">
        <v>1588</v>
      </c>
      <c r="E669" s="231" t="s">
        <v>84</v>
      </c>
      <c r="F669" s="129">
        <v>95</v>
      </c>
      <c r="G669" s="112" t="str">
        <f t="shared" si="16"/>
        <v>Xuất sắc</v>
      </c>
      <c r="H669" s="129"/>
    </row>
    <row r="670" spans="1:8" s="5" customFormat="1" x14ac:dyDescent="0.25">
      <c r="A670" s="106">
        <v>650</v>
      </c>
      <c r="B670" s="230" t="s">
        <v>538</v>
      </c>
      <c r="C670" s="133" t="s">
        <v>1589</v>
      </c>
      <c r="D670" s="133" t="s">
        <v>393</v>
      </c>
      <c r="E670" s="231" t="s">
        <v>24</v>
      </c>
      <c r="F670" s="129">
        <v>95</v>
      </c>
      <c r="G670" s="112" t="str">
        <f t="shared" si="16"/>
        <v>Xuất sắc</v>
      </c>
      <c r="H670" s="129"/>
    </row>
    <row r="671" spans="1:8" s="5" customFormat="1" x14ac:dyDescent="0.25">
      <c r="A671" s="106">
        <v>651</v>
      </c>
      <c r="B671" s="230" t="s">
        <v>539</v>
      </c>
      <c r="C671" s="133" t="s">
        <v>1590</v>
      </c>
      <c r="D671" s="133" t="s">
        <v>44</v>
      </c>
      <c r="E671" s="231" t="s">
        <v>27</v>
      </c>
      <c r="F671" s="129">
        <v>93</v>
      </c>
      <c r="G671" s="112" t="str">
        <f t="shared" si="16"/>
        <v>Xuất sắc</v>
      </c>
      <c r="H671" s="129"/>
    </row>
    <row r="672" spans="1:8" s="5" customFormat="1" x14ac:dyDescent="0.25">
      <c r="A672" s="106">
        <v>652</v>
      </c>
      <c r="B672" s="230" t="s">
        <v>540</v>
      </c>
      <c r="C672" s="133" t="s">
        <v>1591</v>
      </c>
      <c r="D672" s="133" t="s">
        <v>1592</v>
      </c>
      <c r="E672" s="231" t="s">
        <v>132</v>
      </c>
      <c r="F672" s="129">
        <v>90</v>
      </c>
      <c r="G672" s="112" t="str">
        <f t="shared" si="16"/>
        <v>Xuất sắc</v>
      </c>
      <c r="H672" s="129"/>
    </row>
    <row r="673" spans="1:8" s="5" customFormat="1" x14ac:dyDescent="0.25">
      <c r="A673" s="106">
        <v>653</v>
      </c>
      <c r="B673" s="230" t="s">
        <v>541</v>
      </c>
      <c r="C673" s="133" t="s">
        <v>1593</v>
      </c>
      <c r="D673" s="133" t="s">
        <v>1594</v>
      </c>
      <c r="E673" s="231" t="s">
        <v>59</v>
      </c>
      <c r="F673" s="129">
        <v>88</v>
      </c>
      <c r="G673" s="112" t="str">
        <f t="shared" si="16"/>
        <v>Tốt</v>
      </c>
      <c r="H673" s="129"/>
    </row>
    <row r="674" spans="1:8" s="5" customFormat="1" x14ac:dyDescent="0.25">
      <c r="A674" s="106">
        <v>654</v>
      </c>
      <c r="B674" s="230" t="s">
        <v>542</v>
      </c>
      <c r="C674" s="133" t="s">
        <v>1595</v>
      </c>
      <c r="D674" s="133" t="s">
        <v>1596</v>
      </c>
      <c r="E674" s="231" t="s">
        <v>12</v>
      </c>
      <c r="F674" s="129">
        <v>88</v>
      </c>
      <c r="G674" s="112" t="str">
        <f t="shared" si="16"/>
        <v>Tốt</v>
      </c>
      <c r="H674" s="129"/>
    </row>
    <row r="675" spans="1:8" s="5" customFormat="1" x14ac:dyDescent="0.25">
      <c r="A675" s="106">
        <v>655</v>
      </c>
      <c r="B675" s="230" t="s">
        <v>543</v>
      </c>
      <c r="C675" s="133" t="s">
        <v>1597</v>
      </c>
      <c r="D675" s="133" t="s">
        <v>36</v>
      </c>
      <c r="E675" s="231" t="s">
        <v>34</v>
      </c>
      <c r="F675" s="129">
        <v>85</v>
      </c>
      <c r="G675" s="112" t="str">
        <f t="shared" si="16"/>
        <v>Tốt</v>
      </c>
      <c r="H675" s="129"/>
    </row>
    <row r="676" spans="1:8" s="5" customFormat="1" x14ac:dyDescent="0.25">
      <c r="A676" s="106">
        <v>656</v>
      </c>
      <c r="B676" s="230" t="s">
        <v>544</v>
      </c>
      <c r="C676" s="133" t="s">
        <v>1598</v>
      </c>
      <c r="D676" s="133" t="s">
        <v>99</v>
      </c>
      <c r="E676" s="231" t="s">
        <v>41</v>
      </c>
      <c r="F676" s="129">
        <v>85</v>
      </c>
      <c r="G676" s="112" t="str">
        <f t="shared" si="16"/>
        <v>Tốt</v>
      </c>
      <c r="H676" s="129"/>
    </row>
    <row r="677" spans="1:8" s="5" customFormat="1" x14ac:dyDescent="0.25">
      <c r="A677" s="106">
        <v>657</v>
      </c>
      <c r="B677" s="230" t="s">
        <v>545</v>
      </c>
      <c r="C677" s="133" t="s">
        <v>1599</v>
      </c>
      <c r="D677" s="133" t="s">
        <v>266</v>
      </c>
      <c r="E677" s="231" t="s">
        <v>112</v>
      </c>
      <c r="F677" s="129">
        <v>85</v>
      </c>
      <c r="G677" s="112" t="str">
        <f t="shared" si="16"/>
        <v>Tốt</v>
      </c>
      <c r="H677" s="129"/>
    </row>
    <row r="678" spans="1:8" s="5" customFormat="1" x14ac:dyDescent="0.25">
      <c r="A678" s="106">
        <v>658</v>
      </c>
      <c r="B678" s="230" t="s">
        <v>546</v>
      </c>
      <c r="C678" s="133" t="s">
        <v>1600</v>
      </c>
      <c r="D678" s="133" t="s">
        <v>1601</v>
      </c>
      <c r="E678" s="231" t="s">
        <v>1602</v>
      </c>
      <c r="F678" s="129">
        <v>85</v>
      </c>
      <c r="G678" s="112" t="str">
        <f t="shared" si="16"/>
        <v>Tốt</v>
      </c>
      <c r="H678" s="129"/>
    </row>
    <row r="679" spans="1:8" s="5" customFormat="1" x14ac:dyDescent="0.25">
      <c r="A679" s="106">
        <v>659</v>
      </c>
      <c r="B679" s="232" t="s">
        <v>547</v>
      </c>
      <c r="C679" s="133" t="s">
        <v>1603</v>
      </c>
      <c r="D679" s="133" t="s">
        <v>1604</v>
      </c>
      <c r="E679" s="231" t="s">
        <v>8</v>
      </c>
      <c r="F679" s="129">
        <v>85</v>
      </c>
      <c r="G679" s="112" t="str">
        <f t="shared" si="16"/>
        <v>Tốt</v>
      </c>
      <c r="H679" s="129"/>
    </row>
    <row r="680" spans="1:8" s="5" customFormat="1" x14ac:dyDescent="0.25">
      <c r="A680" s="106">
        <v>660</v>
      </c>
      <c r="B680" s="230" t="s">
        <v>548</v>
      </c>
      <c r="C680" s="133" t="s">
        <v>1605</v>
      </c>
      <c r="D680" s="133" t="s">
        <v>1606</v>
      </c>
      <c r="E680" s="231" t="s">
        <v>26</v>
      </c>
      <c r="F680" s="129">
        <v>85</v>
      </c>
      <c r="G680" s="112" t="str">
        <f t="shared" si="16"/>
        <v>Tốt</v>
      </c>
      <c r="H680" s="129"/>
    </row>
    <row r="681" spans="1:8" s="5" customFormat="1" x14ac:dyDescent="0.25">
      <c r="A681" s="106">
        <v>661</v>
      </c>
      <c r="B681" s="230" t="s">
        <v>549</v>
      </c>
      <c r="C681" s="133" t="s">
        <v>1607</v>
      </c>
      <c r="D681" s="133" t="s">
        <v>1608</v>
      </c>
      <c r="E681" s="231" t="s">
        <v>59</v>
      </c>
      <c r="F681" s="129">
        <v>85</v>
      </c>
      <c r="G681" s="112" t="str">
        <f t="shared" si="16"/>
        <v>Tốt</v>
      </c>
      <c r="H681" s="129"/>
    </row>
    <row r="682" spans="1:8" s="5" customFormat="1" x14ac:dyDescent="0.25">
      <c r="A682" s="106">
        <v>662</v>
      </c>
      <c r="B682" s="230" t="s">
        <v>550</v>
      </c>
      <c r="C682" s="133" t="s">
        <v>1609</v>
      </c>
      <c r="D682" s="133" t="s">
        <v>102</v>
      </c>
      <c r="E682" s="231" t="s">
        <v>61</v>
      </c>
      <c r="F682" s="129">
        <v>85</v>
      </c>
      <c r="G682" s="112" t="str">
        <f t="shared" si="16"/>
        <v>Tốt</v>
      </c>
      <c r="H682" s="129"/>
    </row>
    <row r="683" spans="1:8" s="5" customFormat="1" x14ac:dyDescent="0.25">
      <c r="A683" s="106">
        <v>663</v>
      </c>
      <c r="B683" s="230" t="s">
        <v>551</v>
      </c>
      <c r="C683" s="133" t="s">
        <v>1610</v>
      </c>
      <c r="D683" s="133" t="s">
        <v>1611</v>
      </c>
      <c r="E683" s="231" t="s">
        <v>84</v>
      </c>
      <c r="F683" s="129">
        <v>85</v>
      </c>
      <c r="G683" s="112" t="str">
        <f t="shared" si="16"/>
        <v>Tốt</v>
      </c>
      <c r="H683" s="129"/>
    </row>
    <row r="684" spans="1:8" s="5" customFormat="1" x14ac:dyDescent="0.25">
      <c r="A684" s="106">
        <v>664</v>
      </c>
      <c r="B684" s="230" t="s">
        <v>552</v>
      </c>
      <c r="C684" s="133" t="s">
        <v>1612</v>
      </c>
      <c r="D684" s="133" t="s">
        <v>297</v>
      </c>
      <c r="E684" s="231" t="s">
        <v>5</v>
      </c>
      <c r="F684" s="129">
        <v>85</v>
      </c>
      <c r="G684" s="112" t="str">
        <f t="shared" si="16"/>
        <v>Tốt</v>
      </c>
      <c r="H684" s="129"/>
    </row>
    <row r="685" spans="1:8" s="5" customFormat="1" x14ac:dyDescent="0.25">
      <c r="A685" s="106">
        <v>665</v>
      </c>
      <c r="B685" s="230" t="s">
        <v>553</v>
      </c>
      <c r="C685" s="133" t="s">
        <v>1613</v>
      </c>
      <c r="D685" s="133" t="s">
        <v>134</v>
      </c>
      <c r="E685" s="231" t="s">
        <v>63</v>
      </c>
      <c r="F685" s="129">
        <v>85</v>
      </c>
      <c r="G685" s="112" t="str">
        <f t="shared" si="16"/>
        <v>Tốt</v>
      </c>
      <c r="H685" s="129"/>
    </row>
    <row r="686" spans="1:8" s="5" customFormat="1" x14ac:dyDescent="0.25">
      <c r="A686" s="106">
        <v>666</v>
      </c>
      <c r="B686" s="230" t="s">
        <v>554</v>
      </c>
      <c r="C686" s="133" t="s">
        <v>1614</v>
      </c>
      <c r="D686" s="133" t="s">
        <v>1615</v>
      </c>
      <c r="E686" s="231" t="s">
        <v>12</v>
      </c>
      <c r="F686" s="129">
        <v>85</v>
      </c>
      <c r="G686" s="112" t="str">
        <f t="shared" si="16"/>
        <v>Tốt</v>
      </c>
      <c r="H686" s="129"/>
    </row>
    <row r="687" spans="1:8" s="5" customFormat="1" x14ac:dyDescent="0.25">
      <c r="A687" s="106">
        <v>667</v>
      </c>
      <c r="B687" s="230" t="s">
        <v>555</v>
      </c>
      <c r="C687" s="133" t="s">
        <v>1616</v>
      </c>
      <c r="D687" s="133" t="s">
        <v>1617</v>
      </c>
      <c r="E687" s="231" t="s">
        <v>12</v>
      </c>
      <c r="F687" s="129">
        <v>85</v>
      </c>
      <c r="G687" s="112" t="str">
        <f t="shared" si="16"/>
        <v>Tốt</v>
      </c>
      <c r="H687" s="129"/>
    </row>
    <row r="688" spans="1:8" s="5" customFormat="1" x14ac:dyDescent="0.25">
      <c r="A688" s="106">
        <v>668</v>
      </c>
      <c r="B688" s="230" t="s">
        <v>556</v>
      </c>
      <c r="C688" s="133" t="s">
        <v>1618</v>
      </c>
      <c r="D688" s="133" t="s">
        <v>1619</v>
      </c>
      <c r="E688" s="231" t="s">
        <v>34</v>
      </c>
      <c r="F688" s="129">
        <v>83</v>
      </c>
      <c r="G688" s="112" t="str">
        <f t="shared" si="16"/>
        <v>Tốt</v>
      </c>
      <c r="H688" s="129"/>
    </row>
    <row r="689" spans="1:8" s="5" customFormat="1" x14ac:dyDescent="0.25">
      <c r="A689" s="106">
        <v>669</v>
      </c>
      <c r="B689" s="230" t="s">
        <v>557</v>
      </c>
      <c r="C689" s="133" t="s">
        <v>1620</v>
      </c>
      <c r="D689" s="133" t="s">
        <v>1621</v>
      </c>
      <c r="E689" s="231" t="s">
        <v>34</v>
      </c>
      <c r="F689" s="129">
        <v>83</v>
      </c>
      <c r="G689" s="112" t="str">
        <f t="shared" si="16"/>
        <v>Tốt</v>
      </c>
      <c r="H689" s="129"/>
    </row>
    <row r="690" spans="1:8" s="5" customFormat="1" x14ac:dyDescent="0.25">
      <c r="A690" s="106">
        <v>670</v>
      </c>
      <c r="B690" s="230" t="s">
        <v>558</v>
      </c>
      <c r="C690" s="133" t="s">
        <v>1622</v>
      </c>
      <c r="D690" s="133" t="s">
        <v>1623</v>
      </c>
      <c r="E690" s="231" t="s">
        <v>34</v>
      </c>
      <c r="F690" s="129">
        <v>83</v>
      </c>
      <c r="G690" s="112" t="str">
        <f t="shared" si="16"/>
        <v>Tốt</v>
      </c>
      <c r="H690" s="129"/>
    </row>
    <row r="691" spans="1:8" s="5" customFormat="1" x14ac:dyDescent="0.25">
      <c r="A691" s="106">
        <v>671</v>
      </c>
      <c r="B691" s="230" t="s">
        <v>579</v>
      </c>
      <c r="C691" s="133" t="s">
        <v>1624</v>
      </c>
      <c r="D691" s="133" t="s">
        <v>36</v>
      </c>
      <c r="E691" s="231" t="s">
        <v>129</v>
      </c>
      <c r="F691" s="129">
        <v>83</v>
      </c>
      <c r="G691" s="112" t="str">
        <f t="shared" si="16"/>
        <v>Tốt</v>
      </c>
      <c r="H691" s="129"/>
    </row>
    <row r="692" spans="1:8" s="5" customFormat="1" x14ac:dyDescent="0.25">
      <c r="A692" s="106">
        <v>672</v>
      </c>
      <c r="B692" s="230" t="s">
        <v>580</v>
      </c>
      <c r="C692" s="133" t="s">
        <v>1625</v>
      </c>
      <c r="D692" s="133" t="s">
        <v>309</v>
      </c>
      <c r="E692" s="231" t="s">
        <v>6</v>
      </c>
      <c r="F692" s="129">
        <v>80</v>
      </c>
      <c r="G692" s="112" t="str">
        <f t="shared" si="16"/>
        <v>Tốt</v>
      </c>
      <c r="H692" s="129"/>
    </row>
    <row r="693" spans="1:8" s="5" customFormat="1" x14ac:dyDescent="0.25">
      <c r="A693" s="106">
        <v>673</v>
      </c>
      <c r="B693" s="230" t="s">
        <v>581</v>
      </c>
      <c r="C693" s="133" t="s">
        <v>1626</v>
      </c>
      <c r="D693" s="133" t="s">
        <v>176</v>
      </c>
      <c r="E693" s="231" t="s">
        <v>7</v>
      </c>
      <c r="F693" s="129">
        <v>80</v>
      </c>
      <c r="G693" s="112" t="str">
        <f t="shared" si="16"/>
        <v>Tốt</v>
      </c>
      <c r="H693" s="129"/>
    </row>
    <row r="694" spans="1:8" s="5" customFormat="1" x14ac:dyDescent="0.25">
      <c r="A694" s="106">
        <v>674</v>
      </c>
      <c r="B694" s="230" t="s">
        <v>582</v>
      </c>
      <c r="C694" s="133" t="s">
        <v>1627</v>
      </c>
      <c r="D694" s="133" t="s">
        <v>1628</v>
      </c>
      <c r="E694" s="231" t="s">
        <v>7</v>
      </c>
      <c r="F694" s="129">
        <v>80</v>
      </c>
      <c r="G694" s="112" t="str">
        <f t="shared" si="16"/>
        <v>Tốt</v>
      </c>
      <c r="H694" s="129"/>
    </row>
    <row r="695" spans="1:8" s="5" customFormat="1" x14ac:dyDescent="0.25">
      <c r="A695" s="106">
        <v>675</v>
      </c>
      <c r="B695" s="230" t="s">
        <v>583</v>
      </c>
      <c r="C695" s="133" t="s">
        <v>1629</v>
      </c>
      <c r="D695" s="133" t="s">
        <v>1630</v>
      </c>
      <c r="E695" s="231" t="s">
        <v>14</v>
      </c>
      <c r="F695" s="129">
        <v>80</v>
      </c>
      <c r="G695" s="112" t="str">
        <f t="shared" si="16"/>
        <v>Tốt</v>
      </c>
      <c r="H695" s="129"/>
    </row>
    <row r="696" spans="1:8" s="5" customFormat="1" x14ac:dyDescent="0.25">
      <c r="A696" s="106">
        <v>676</v>
      </c>
      <c r="B696" s="230" t="s">
        <v>584</v>
      </c>
      <c r="C696" s="133" t="s">
        <v>1631</v>
      </c>
      <c r="D696" s="133" t="s">
        <v>703</v>
      </c>
      <c r="E696" s="231" t="s">
        <v>43</v>
      </c>
      <c r="F696" s="129">
        <v>80</v>
      </c>
      <c r="G696" s="112" t="str">
        <f t="shared" si="16"/>
        <v>Tốt</v>
      </c>
      <c r="H696" s="129"/>
    </row>
    <row r="697" spans="1:8" s="5" customFormat="1" x14ac:dyDescent="0.25">
      <c r="A697" s="106">
        <v>677</v>
      </c>
      <c r="B697" s="230" t="s">
        <v>585</v>
      </c>
      <c r="C697" s="133" t="s">
        <v>1632</v>
      </c>
      <c r="D697" s="133" t="s">
        <v>18</v>
      </c>
      <c r="E697" s="231" t="s">
        <v>45</v>
      </c>
      <c r="F697" s="129">
        <v>80</v>
      </c>
      <c r="G697" s="112" t="str">
        <f t="shared" si="16"/>
        <v>Tốt</v>
      </c>
      <c r="H697" s="129"/>
    </row>
    <row r="698" spans="1:8" s="5" customFormat="1" x14ac:dyDescent="0.25">
      <c r="A698" s="106">
        <v>678</v>
      </c>
      <c r="B698" s="230" t="s">
        <v>1633</v>
      </c>
      <c r="C698" s="133" t="s">
        <v>1634</v>
      </c>
      <c r="D698" s="133" t="s">
        <v>1635</v>
      </c>
      <c r="E698" s="231" t="s">
        <v>16</v>
      </c>
      <c r="F698" s="129">
        <v>80</v>
      </c>
      <c r="G698" s="112" t="str">
        <f t="shared" si="16"/>
        <v>Tốt</v>
      </c>
      <c r="H698" s="129"/>
    </row>
    <row r="699" spans="1:8" s="5" customFormat="1" x14ac:dyDescent="0.25">
      <c r="A699" s="106">
        <v>679</v>
      </c>
      <c r="B699" s="230" t="s">
        <v>1636</v>
      </c>
      <c r="C699" s="133" t="s">
        <v>1637</v>
      </c>
      <c r="D699" s="133" t="s">
        <v>145</v>
      </c>
      <c r="E699" s="231" t="s">
        <v>8</v>
      </c>
      <c r="F699" s="129">
        <v>80</v>
      </c>
      <c r="G699" s="112" t="str">
        <f t="shared" si="16"/>
        <v>Tốt</v>
      </c>
      <c r="H699" s="129"/>
    </row>
    <row r="700" spans="1:8" s="5" customFormat="1" x14ac:dyDescent="0.25">
      <c r="A700" s="106">
        <v>680</v>
      </c>
      <c r="B700" s="230" t="s">
        <v>1638</v>
      </c>
      <c r="C700" s="133" t="s">
        <v>1639</v>
      </c>
      <c r="D700" s="133" t="s">
        <v>159</v>
      </c>
      <c r="E700" s="231" t="s">
        <v>180</v>
      </c>
      <c r="F700" s="129">
        <v>80</v>
      </c>
      <c r="G700" s="112" t="str">
        <f t="shared" si="16"/>
        <v>Tốt</v>
      </c>
      <c r="H700" s="129"/>
    </row>
    <row r="701" spans="1:8" s="5" customFormat="1" x14ac:dyDescent="0.25">
      <c r="A701" s="106">
        <v>681</v>
      </c>
      <c r="B701" s="230" t="s">
        <v>1640</v>
      </c>
      <c r="C701" s="133" t="s">
        <v>1641</v>
      </c>
      <c r="D701" s="133" t="s">
        <v>393</v>
      </c>
      <c r="E701" s="231" t="s">
        <v>59</v>
      </c>
      <c r="F701" s="129">
        <v>80</v>
      </c>
      <c r="G701" s="112" t="str">
        <f t="shared" si="16"/>
        <v>Tốt</v>
      </c>
      <c r="H701" s="129"/>
    </row>
    <row r="702" spans="1:8" s="5" customFormat="1" x14ac:dyDescent="0.25">
      <c r="A702" s="106">
        <v>682</v>
      </c>
      <c r="B702" s="230" t="s">
        <v>1642</v>
      </c>
      <c r="C702" s="133" t="s">
        <v>1643</v>
      </c>
      <c r="D702" s="133" t="s">
        <v>1644</v>
      </c>
      <c r="E702" s="231" t="s">
        <v>59</v>
      </c>
      <c r="F702" s="129">
        <v>80</v>
      </c>
      <c r="G702" s="112" t="str">
        <f t="shared" si="16"/>
        <v>Tốt</v>
      </c>
      <c r="H702" s="129"/>
    </row>
    <row r="703" spans="1:8" s="5" customFormat="1" x14ac:dyDescent="0.25">
      <c r="A703" s="106">
        <v>683</v>
      </c>
      <c r="B703" s="230" t="s">
        <v>1645</v>
      </c>
      <c r="C703" s="133" t="s">
        <v>1646</v>
      </c>
      <c r="D703" s="133" t="s">
        <v>459</v>
      </c>
      <c r="E703" s="231" t="s">
        <v>61</v>
      </c>
      <c r="F703" s="129">
        <v>80</v>
      </c>
      <c r="G703" s="112" t="str">
        <f t="shared" si="16"/>
        <v>Tốt</v>
      </c>
      <c r="H703" s="129"/>
    </row>
    <row r="704" spans="1:8" s="5" customFormat="1" x14ac:dyDescent="0.25">
      <c r="A704" s="106">
        <v>684</v>
      </c>
      <c r="B704" s="230" t="s">
        <v>1647</v>
      </c>
      <c r="C704" s="133" t="s">
        <v>1648</v>
      </c>
      <c r="D704" s="133" t="s">
        <v>325</v>
      </c>
      <c r="E704" s="231" t="s">
        <v>61</v>
      </c>
      <c r="F704" s="129">
        <v>80</v>
      </c>
      <c r="G704" s="112" t="str">
        <f t="shared" si="16"/>
        <v>Tốt</v>
      </c>
      <c r="H704" s="129"/>
    </row>
    <row r="705" spans="1:8" s="5" customFormat="1" x14ac:dyDescent="0.25">
      <c r="A705" s="106">
        <v>685</v>
      </c>
      <c r="B705" s="230" t="s">
        <v>1649</v>
      </c>
      <c r="C705" s="133" t="s">
        <v>1650</v>
      </c>
      <c r="D705" s="133" t="s">
        <v>1651</v>
      </c>
      <c r="E705" s="231" t="s">
        <v>287</v>
      </c>
      <c r="F705" s="129">
        <v>80</v>
      </c>
      <c r="G705" s="112" t="str">
        <f t="shared" si="16"/>
        <v>Tốt</v>
      </c>
      <c r="H705" s="129"/>
    </row>
    <row r="706" spans="1:8" s="5" customFormat="1" x14ac:dyDescent="0.25">
      <c r="A706" s="106">
        <v>686</v>
      </c>
      <c r="B706" s="230" t="s">
        <v>1652</v>
      </c>
      <c r="C706" s="133" t="s">
        <v>1653</v>
      </c>
      <c r="D706" s="133" t="s">
        <v>1654</v>
      </c>
      <c r="E706" s="231" t="s">
        <v>63</v>
      </c>
      <c r="F706" s="129">
        <v>80</v>
      </c>
      <c r="G706" s="112" t="str">
        <f t="shared" si="16"/>
        <v>Tốt</v>
      </c>
      <c r="H706" s="129"/>
    </row>
    <row r="707" spans="1:8" s="5" customFormat="1" x14ac:dyDescent="0.25">
      <c r="A707" s="106">
        <v>687</v>
      </c>
      <c r="B707" s="230" t="s">
        <v>1655</v>
      </c>
      <c r="C707" s="133" t="s">
        <v>1656</v>
      </c>
      <c r="D707" s="133" t="s">
        <v>1657</v>
      </c>
      <c r="E707" s="231" t="s">
        <v>63</v>
      </c>
      <c r="F707" s="129">
        <v>80</v>
      </c>
      <c r="G707" s="112" t="str">
        <f t="shared" si="16"/>
        <v>Tốt</v>
      </c>
      <c r="H707" s="129"/>
    </row>
    <row r="708" spans="1:8" s="5" customFormat="1" x14ac:dyDescent="0.25">
      <c r="A708" s="106">
        <v>688</v>
      </c>
      <c r="B708" s="230" t="s">
        <v>1658</v>
      </c>
      <c r="C708" s="133" t="s">
        <v>1659</v>
      </c>
      <c r="D708" s="133" t="s">
        <v>1660</v>
      </c>
      <c r="E708" s="231" t="s">
        <v>63</v>
      </c>
      <c r="F708" s="129">
        <v>80</v>
      </c>
      <c r="G708" s="112" t="str">
        <f t="shared" si="16"/>
        <v>Tốt</v>
      </c>
      <c r="H708" s="129"/>
    </row>
    <row r="709" spans="1:8" s="5" customFormat="1" x14ac:dyDescent="0.25">
      <c r="A709" s="106">
        <v>689</v>
      </c>
      <c r="B709" s="230" t="s">
        <v>1661</v>
      </c>
      <c r="C709" s="133" t="s">
        <v>1662</v>
      </c>
      <c r="D709" s="133" t="s">
        <v>1663</v>
      </c>
      <c r="E709" s="231" t="s">
        <v>64</v>
      </c>
      <c r="F709" s="129">
        <v>80</v>
      </c>
      <c r="G709" s="112" t="str">
        <f t="shared" si="16"/>
        <v>Tốt</v>
      </c>
      <c r="H709" s="129"/>
    </row>
    <row r="710" spans="1:8" s="5" customFormat="1" x14ac:dyDescent="0.25">
      <c r="A710" s="106">
        <v>690</v>
      </c>
      <c r="B710" s="230" t="s">
        <v>1664</v>
      </c>
      <c r="C710" s="133" t="s">
        <v>1665</v>
      </c>
      <c r="D710" s="133" t="s">
        <v>1666</v>
      </c>
      <c r="E710" s="231" t="s">
        <v>64</v>
      </c>
      <c r="F710" s="129">
        <v>80</v>
      </c>
      <c r="G710" s="112" t="str">
        <f t="shared" si="16"/>
        <v>Tốt</v>
      </c>
      <c r="H710" s="129"/>
    </row>
    <row r="711" spans="1:8" s="5" customFormat="1" x14ac:dyDescent="0.25">
      <c r="A711" s="106">
        <v>691</v>
      </c>
      <c r="B711" s="230" t="s">
        <v>1667</v>
      </c>
      <c r="C711" s="133" t="s">
        <v>1668</v>
      </c>
      <c r="D711" s="133" t="s">
        <v>1669</v>
      </c>
      <c r="E711" s="231" t="s">
        <v>12</v>
      </c>
      <c r="F711" s="129">
        <v>80</v>
      </c>
      <c r="G711" s="112" t="str">
        <f t="shared" si="16"/>
        <v>Tốt</v>
      </c>
      <c r="H711" s="129"/>
    </row>
    <row r="712" spans="1:8" s="5" customFormat="1" x14ac:dyDescent="0.25">
      <c r="A712" s="106">
        <v>692</v>
      </c>
      <c r="B712" s="230" t="s">
        <v>1670</v>
      </c>
      <c r="C712" s="133" t="s">
        <v>1671</v>
      </c>
      <c r="D712" s="133" t="s">
        <v>170</v>
      </c>
      <c r="E712" s="231" t="s">
        <v>12</v>
      </c>
      <c r="F712" s="129">
        <v>80</v>
      </c>
      <c r="G712" s="112" t="str">
        <f t="shared" si="16"/>
        <v>Tốt</v>
      </c>
      <c r="H712" s="129"/>
    </row>
    <row r="713" spans="1:8" s="5" customFormat="1" x14ac:dyDescent="0.25">
      <c r="A713" s="106">
        <v>693</v>
      </c>
      <c r="B713" s="230" t="s">
        <v>1672</v>
      </c>
      <c r="C713" s="133" t="s">
        <v>1673</v>
      </c>
      <c r="D713" s="133" t="s">
        <v>1674</v>
      </c>
      <c r="E713" s="231" t="s">
        <v>123</v>
      </c>
      <c r="F713" s="129">
        <v>80</v>
      </c>
      <c r="G713" s="112" t="str">
        <f t="shared" si="16"/>
        <v>Tốt</v>
      </c>
      <c r="H713" s="129"/>
    </row>
    <row r="714" spans="1:8" s="5" customFormat="1" x14ac:dyDescent="0.25">
      <c r="A714" s="106">
        <v>694</v>
      </c>
      <c r="B714" s="230" t="s">
        <v>1675</v>
      </c>
      <c r="C714" s="133" t="s">
        <v>1676</v>
      </c>
      <c r="D714" s="133" t="s">
        <v>150</v>
      </c>
      <c r="E714" s="231" t="s">
        <v>66</v>
      </c>
      <c r="F714" s="129">
        <v>80</v>
      </c>
      <c r="G714" s="112" t="str">
        <f t="shared" si="16"/>
        <v>Tốt</v>
      </c>
      <c r="H714" s="129"/>
    </row>
    <row r="715" spans="1:8" s="5" customFormat="1" x14ac:dyDescent="0.25">
      <c r="A715" s="106">
        <v>695</v>
      </c>
      <c r="B715" s="230" t="s">
        <v>1677</v>
      </c>
      <c r="C715" s="133" t="s">
        <v>1678</v>
      </c>
      <c r="D715" s="133" t="s">
        <v>980</v>
      </c>
      <c r="E715" s="231" t="s">
        <v>54</v>
      </c>
      <c r="F715" s="129">
        <v>75</v>
      </c>
      <c r="G715" s="112" t="str">
        <f t="shared" si="16"/>
        <v>Khá</v>
      </c>
      <c r="H715" s="129"/>
    </row>
    <row r="716" spans="1:8" s="5" customFormat="1" x14ac:dyDescent="0.25">
      <c r="A716" s="106">
        <v>696</v>
      </c>
      <c r="B716" s="230" t="s">
        <v>1679</v>
      </c>
      <c r="C716" s="133" t="s">
        <v>1680</v>
      </c>
      <c r="D716" s="133" t="s">
        <v>121</v>
      </c>
      <c r="E716" s="231" t="s">
        <v>15</v>
      </c>
      <c r="F716" s="129">
        <v>70</v>
      </c>
      <c r="G716" s="112" t="str">
        <f t="shared" ref="G716:G724" si="17">IF(F716&gt;=90,"Xuất sắc",IF(F716&gt;=80,"Tốt",IF(F716&gt;=65,"Khá",IF(F716&gt;=50,"Trung bình",IF(F716&gt;=35,"Yếu","Kém")))))</f>
        <v>Khá</v>
      </c>
      <c r="H716" s="129"/>
    </row>
    <row r="717" spans="1:8" s="5" customFormat="1" x14ac:dyDescent="0.25">
      <c r="A717" s="106">
        <v>697</v>
      </c>
      <c r="B717" s="230" t="s">
        <v>1681</v>
      </c>
      <c r="C717" s="133" t="s">
        <v>1682</v>
      </c>
      <c r="D717" s="133" t="s">
        <v>1683</v>
      </c>
      <c r="E717" s="231" t="s">
        <v>20</v>
      </c>
      <c r="F717" s="129">
        <v>70</v>
      </c>
      <c r="G717" s="112" t="str">
        <f t="shared" si="17"/>
        <v>Khá</v>
      </c>
      <c r="H717" s="129"/>
    </row>
    <row r="718" spans="1:8" s="5" customFormat="1" x14ac:dyDescent="0.25">
      <c r="A718" s="106">
        <v>698</v>
      </c>
      <c r="B718" s="230" t="s">
        <v>1684</v>
      </c>
      <c r="C718" s="133" t="s">
        <v>1685</v>
      </c>
      <c r="D718" s="133" t="s">
        <v>1686</v>
      </c>
      <c r="E718" s="231" t="s">
        <v>25</v>
      </c>
      <c r="F718" s="129">
        <v>70</v>
      </c>
      <c r="G718" s="112" t="str">
        <f t="shared" si="17"/>
        <v>Khá</v>
      </c>
      <c r="H718" s="129"/>
    </row>
    <row r="719" spans="1:8" s="5" customFormat="1" x14ac:dyDescent="0.25">
      <c r="A719" s="106">
        <v>699</v>
      </c>
      <c r="B719" s="230" t="s">
        <v>1687</v>
      </c>
      <c r="C719" s="133" t="s">
        <v>1688</v>
      </c>
      <c r="D719" s="133" t="s">
        <v>1689</v>
      </c>
      <c r="E719" s="231" t="s">
        <v>26</v>
      </c>
      <c r="F719" s="129">
        <v>70</v>
      </c>
      <c r="G719" s="112" t="str">
        <f t="shared" si="17"/>
        <v>Khá</v>
      </c>
      <c r="H719" s="129"/>
    </row>
    <row r="720" spans="1:8" s="5" customFormat="1" x14ac:dyDescent="0.25">
      <c r="A720" s="106">
        <v>700</v>
      </c>
      <c r="B720" s="230" t="s">
        <v>1690</v>
      </c>
      <c r="C720" s="133" t="s">
        <v>1691</v>
      </c>
      <c r="D720" s="133" t="s">
        <v>97</v>
      </c>
      <c r="E720" s="231" t="s">
        <v>180</v>
      </c>
      <c r="F720" s="129">
        <v>70</v>
      </c>
      <c r="G720" s="112" t="str">
        <f t="shared" si="17"/>
        <v>Khá</v>
      </c>
      <c r="H720" s="129"/>
    </row>
    <row r="721" spans="1:8" s="5" customFormat="1" x14ac:dyDescent="0.25">
      <c r="A721" s="106">
        <v>701</v>
      </c>
      <c r="B721" s="230" t="s">
        <v>1692</v>
      </c>
      <c r="C721" s="133" t="s">
        <v>1693</v>
      </c>
      <c r="D721" s="133" t="s">
        <v>94</v>
      </c>
      <c r="E721" s="231" t="s">
        <v>9</v>
      </c>
      <c r="F721" s="129">
        <v>70</v>
      </c>
      <c r="G721" s="112" t="str">
        <f t="shared" si="17"/>
        <v>Khá</v>
      </c>
      <c r="H721" s="129"/>
    </row>
    <row r="722" spans="1:8" s="5" customFormat="1" x14ac:dyDescent="0.25">
      <c r="A722" s="106">
        <v>702</v>
      </c>
      <c r="B722" s="230" t="s">
        <v>1694</v>
      </c>
      <c r="C722" s="133" t="s">
        <v>1695</v>
      </c>
      <c r="D722" s="133" t="s">
        <v>18</v>
      </c>
      <c r="E722" s="231" t="s">
        <v>28</v>
      </c>
      <c r="F722" s="129">
        <v>70</v>
      </c>
      <c r="G722" s="112" t="str">
        <f t="shared" si="17"/>
        <v>Khá</v>
      </c>
      <c r="H722" s="129"/>
    </row>
    <row r="723" spans="1:8" s="5" customFormat="1" x14ac:dyDescent="0.25">
      <c r="A723" s="106">
        <v>703</v>
      </c>
      <c r="B723" s="230" t="s">
        <v>1696</v>
      </c>
      <c r="C723" s="133" t="s">
        <v>1697</v>
      </c>
      <c r="D723" s="133" t="s">
        <v>18</v>
      </c>
      <c r="E723" s="231" t="s">
        <v>161</v>
      </c>
      <c r="F723" s="129">
        <v>70</v>
      </c>
      <c r="G723" s="112" t="str">
        <f t="shared" si="17"/>
        <v>Khá</v>
      </c>
      <c r="H723" s="129"/>
    </row>
    <row r="724" spans="1:8" x14ac:dyDescent="0.25">
      <c r="A724" s="114">
        <v>704</v>
      </c>
      <c r="B724" s="232" t="s">
        <v>1698</v>
      </c>
      <c r="C724" s="295" t="s">
        <v>1699</v>
      </c>
      <c r="D724" s="295" t="s">
        <v>1592</v>
      </c>
      <c r="E724" s="301" t="s">
        <v>8</v>
      </c>
      <c r="F724" s="207">
        <v>60</v>
      </c>
      <c r="G724" s="112" t="str">
        <f t="shared" si="17"/>
        <v>Trung bình</v>
      </c>
      <c r="H724" s="207" t="s">
        <v>111</v>
      </c>
    </row>
    <row r="725" spans="1:8" s="5" customFormat="1" x14ac:dyDescent="0.25">
      <c r="A725" s="124"/>
      <c r="B725" s="233"/>
      <c r="C725" s="234" t="s">
        <v>1700</v>
      </c>
      <c r="D725" s="235"/>
      <c r="E725" s="233"/>
      <c r="F725" s="233"/>
      <c r="G725" s="233"/>
      <c r="H725" s="316"/>
    </row>
    <row r="726" spans="1:8" s="5" customFormat="1" x14ac:dyDescent="0.25">
      <c r="A726" s="106">
        <v>705</v>
      </c>
      <c r="B726" s="236">
        <v>1</v>
      </c>
      <c r="C726" s="113" t="s">
        <v>1701</v>
      </c>
      <c r="D726" s="113" t="s">
        <v>1702</v>
      </c>
      <c r="E726" s="113" t="s">
        <v>80</v>
      </c>
      <c r="F726" s="212">
        <v>99</v>
      </c>
      <c r="G726" s="112" t="str">
        <f t="shared" ref="G726:G789" si="18">IF(F726&gt;=90,"Xuất sắc",IF(F726&gt;=80,"Tốt",IF(F726&gt;=65,"Khá",IF(F726&gt;=50,"Trung bình",IF(F726&gt;=35,"Yếu","Kém")))))</f>
        <v>Xuất sắc</v>
      </c>
      <c r="H726" s="317"/>
    </row>
    <row r="727" spans="1:8" s="5" customFormat="1" x14ac:dyDescent="0.25">
      <c r="A727" s="237">
        <v>706</v>
      </c>
      <c r="B727" s="238">
        <v>2</v>
      </c>
      <c r="C727" s="113" t="s">
        <v>1703</v>
      </c>
      <c r="D727" s="113" t="s">
        <v>333</v>
      </c>
      <c r="E727" s="113" t="s">
        <v>124</v>
      </c>
      <c r="F727" s="212">
        <v>96</v>
      </c>
      <c r="G727" s="112" t="str">
        <f t="shared" si="18"/>
        <v>Xuất sắc</v>
      </c>
      <c r="H727" s="317"/>
    </row>
    <row r="728" spans="1:8" s="5" customFormat="1" x14ac:dyDescent="0.25">
      <c r="A728" s="114">
        <v>707</v>
      </c>
      <c r="B728" s="238">
        <v>3</v>
      </c>
      <c r="C728" s="113" t="s">
        <v>1704</v>
      </c>
      <c r="D728" s="113" t="s">
        <v>1705</v>
      </c>
      <c r="E728" s="113" t="s">
        <v>25</v>
      </c>
      <c r="F728" s="212">
        <v>95</v>
      </c>
      <c r="G728" s="112" t="str">
        <f t="shared" si="18"/>
        <v>Xuất sắc</v>
      </c>
      <c r="H728" s="317"/>
    </row>
    <row r="729" spans="1:8" s="5" customFormat="1" x14ac:dyDescent="0.25">
      <c r="A729" s="114">
        <v>708</v>
      </c>
      <c r="B729" s="239">
        <v>4</v>
      </c>
      <c r="C729" s="113" t="s">
        <v>1706</v>
      </c>
      <c r="D729" s="113" t="s">
        <v>1301</v>
      </c>
      <c r="E729" s="113" t="s">
        <v>54</v>
      </c>
      <c r="F729" s="212">
        <v>94</v>
      </c>
      <c r="G729" s="112" t="str">
        <f t="shared" si="18"/>
        <v>Xuất sắc</v>
      </c>
      <c r="H729" s="317"/>
    </row>
    <row r="730" spans="1:8" s="5" customFormat="1" x14ac:dyDescent="0.25">
      <c r="A730" s="114">
        <v>709</v>
      </c>
      <c r="B730" s="238">
        <v>5</v>
      </c>
      <c r="C730" s="113" t="s">
        <v>1707</v>
      </c>
      <c r="D730" s="113" t="s">
        <v>1708</v>
      </c>
      <c r="E730" s="113" t="s">
        <v>7</v>
      </c>
      <c r="F730" s="212">
        <v>93</v>
      </c>
      <c r="G730" s="112" t="str">
        <f t="shared" si="18"/>
        <v>Xuất sắc</v>
      </c>
      <c r="H730" s="317"/>
    </row>
    <row r="731" spans="1:8" s="5" customFormat="1" x14ac:dyDescent="0.25">
      <c r="A731" s="114">
        <v>710</v>
      </c>
      <c r="B731" s="238">
        <v>6</v>
      </c>
      <c r="C731" s="113" t="s">
        <v>1709</v>
      </c>
      <c r="D731" s="113" t="s">
        <v>18</v>
      </c>
      <c r="E731" s="113" t="s">
        <v>59</v>
      </c>
      <c r="F731" s="212">
        <v>93</v>
      </c>
      <c r="G731" s="112" t="str">
        <f t="shared" si="18"/>
        <v>Xuất sắc</v>
      </c>
      <c r="H731" s="317"/>
    </row>
    <row r="732" spans="1:8" s="5" customFormat="1" x14ac:dyDescent="0.25">
      <c r="A732" s="237">
        <v>711</v>
      </c>
      <c r="B732" s="238">
        <v>7</v>
      </c>
      <c r="C732" s="113" t="s">
        <v>1710</v>
      </c>
      <c r="D732" s="113" t="s">
        <v>1711</v>
      </c>
      <c r="E732" s="113" t="s">
        <v>6</v>
      </c>
      <c r="F732" s="212">
        <v>92</v>
      </c>
      <c r="G732" s="112" t="str">
        <f t="shared" si="18"/>
        <v>Xuất sắc</v>
      </c>
      <c r="H732" s="317"/>
    </row>
    <row r="733" spans="1:8" s="5" customFormat="1" x14ac:dyDescent="0.25">
      <c r="A733" s="114">
        <v>712</v>
      </c>
      <c r="B733" s="238">
        <v>8</v>
      </c>
      <c r="C733" s="113" t="s">
        <v>1712</v>
      </c>
      <c r="D733" s="113" t="s">
        <v>151</v>
      </c>
      <c r="E733" s="113" t="s">
        <v>147</v>
      </c>
      <c r="F733" s="212">
        <v>91</v>
      </c>
      <c r="G733" s="112" t="str">
        <f t="shared" si="18"/>
        <v>Xuất sắc</v>
      </c>
      <c r="H733" s="317"/>
    </row>
    <row r="734" spans="1:8" s="5" customFormat="1" x14ac:dyDescent="0.25">
      <c r="A734" s="237">
        <v>713</v>
      </c>
      <c r="B734" s="238">
        <v>9</v>
      </c>
      <c r="C734" s="113" t="s">
        <v>1713</v>
      </c>
      <c r="D734" s="113" t="s">
        <v>393</v>
      </c>
      <c r="E734" s="113" t="s">
        <v>147</v>
      </c>
      <c r="F734" s="212">
        <v>91</v>
      </c>
      <c r="G734" s="112" t="str">
        <f t="shared" si="18"/>
        <v>Xuất sắc</v>
      </c>
      <c r="H734" s="317"/>
    </row>
    <row r="735" spans="1:8" s="5" customFormat="1" x14ac:dyDescent="0.25">
      <c r="A735" s="106">
        <v>714</v>
      </c>
      <c r="B735" s="236">
        <v>10</v>
      </c>
      <c r="C735" s="113" t="s">
        <v>1714</v>
      </c>
      <c r="D735" s="113" t="s">
        <v>203</v>
      </c>
      <c r="E735" s="113" t="s">
        <v>117</v>
      </c>
      <c r="F735" s="212">
        <v>91</v>
      </c>
      <c r="G735" s="112" t="str">
        <f t="shared" si="18"/>
        <v>Xuất sắc</v>
      </c>
      <c r="H735" s="317"/>
    </row>
    <row r="736" spans="1:8" s="5" customFormat="1" x14ac:dyDescent="0.25">
      <c r="A736" s="106">
        <v>715</v>
      </c>
      <c r="B736" s="236">
        <v>11</v>
      </c>
      <c r="C736" s="113" t="s">
        <v>1715</v>
      </c>
      <c r="D736" s="113" t="s">
        <v>203</v>
      </c>
      <c r="E736" s="113" t="s">
        <v>41</v>
      </c>
      <c r="F736" s="212">
        <v>90</v>
      </c>
      <c r="G736" s="112" t="str">
        <f t="shared" si="18"/>
        <v>Xuất sắc</v>
      </c>
      <c r="H736" s="317"/>
    </row>
    <row r="737" spans="1:8" s="5" customFormat="1" x14ac:dyDescent="0.25">
      <c r="A737" s="106">
        <v>716</v>
      </c>
      <c r="B737" s="236">
        <v>12</v>
      </c>
      <c r="C737" s="113" t="s">
        <v>1716</v>
      </c>
      <c r="D737" s="113" t="s">
        <v>18</v>
      </c>
      <c r="E737" s="113" t="s">
        <v>147</v>
      </c>
      <c r="F737" s="212">
        <v>90</v>
      </c>
      <c r="G737" s="112" t="str">
        <f t="shared" si="18"/>
        <v>Xuất sắc</v>
      </c>
      <c r="H737" s="317"/>
    </row>
    <row r="738" spans="1:8" s="5" customFormat="1" x14ac:dyDescent="0.25">
      <c r="A738" s="114">
        <v>717</v>
      </c>
      <c r="B738" s="236">
        <v>13</v>
      </c>
      <c r="C738" s="113" t="s">
        <v>1717</v>
      </c>
      <c r="D738" s="113" t="s">
        <v>284</v>
      </c>
      <c r="E738" s="113" t="s">
        <v>430</v>
      </c>
      <c r="F738" s="212">
        <v>90</v>
      </c>
      <c r="G738" s="112" t="str">
        <f t="shared" si="18"/>
        <v>Xuất sắc</v>
      </c>
      <c r="H738" s="317"/>
    </row>
    <row r="739" spans="1:8" s="5" customFormat="1" x14ac:dyDescent="0.25">
      <c r="A739" s="237">
        <v>718</v>
      </c>
      <c r="B739" s="236">
        <v>14</v>
      </c>
      <c r="C739" s="113" t="s">
        <v>1718</v>
      </c>
      <c r="D739" s="113" t="s">
        <v>1719</v>
      </c>
      <c r="E739" s="113" t="s">
        <v>22</v>
      </c>
      <c r="F739" s="212">
        <v>89</v>
      </c>
      <c r="G739" s="112" t="str">
        <f t="shared" si="18"/>
        <v>Tốt</v>
      </c>
      <c r="H739" s="317"/>
    </row>
    <row r="740" spans="1:8" s="5" customFormat="1" x14ac:dyDescent="0.25">
      <c r="A740" s="114">
        <v>719</v>
      </c>
      <c r="B740" s="236">
        <v>15</v>
      </c>
      <c r="C740" s="113" t="s">
        <v>1720</v>
      </c>
      <c r="D740" s="113" t="s">
        <v>1570</v>
      </c>
      <c r="E740" s="113" t="s">
        <v>137</v>
      </c>
      <c r="F740" s="212">
        <v>89</v>
      </c>
      <c r="G740" s="112" t="str">
        <f t="shared" si="18"/>
        <v>Tốt</v>
      </c>
      <c r="H740" s="317"/>
    </row>
    <row r="741" spans="1:8" s="5" customFormat="1" x14ac:dyDescent="0.25">
      <c r="A741" s="237">
        <v>720</v>
      </c>
      <c r="B741" s="236">
        <v>16</v>
      </c>
      <c r="C741" s="113" t="s">
        <v>1721</v>
      </c>
      <c r="D741" s="113" t="s">
        <v>85</v>
      </c>
      <c r="E741" s="113" t="s">
        <v>9</v>
      </c>
      <c r="F741" s="212">
        <v>89</v>
      </c>
      <c r="G741" s="112" t="str">
        <f t="shared" si="18"/>
        <v>Tốt</v>
      </c>
      <c r="H741" s="317"/>
    </row>
    <row r="742" spans="1:8" s="5" customFormat="1" x14ac:dyDescent="0.25">
      <c r="A742" s="114">
        <v>721</v>
      </c>
      <c r="B742" s="236">
        <v>17</v>
      </c>
      <c r="C742" s="113" t="s">
        <v>1722</v>
      </c>
      <c r="D742" s="113" t="s">
        <v>964</v>
      </c>
      <c r="E742" s="113" t="s">
        <v>59</v>
      </c>
      <c r="F742" s="212">
        <v>89</v>
      </c>
      <c r="G742" s="112" t="str">
        <f t="shared" si="18"/>
        <v>Tốt</v>
      </c>
      <c r="H742" s="317"/>
    </row>
    <row r="743" spans="1:8" s="5" customFormat="1" x14ac:dyDescent="0.25">
      <c r="A743" s="114">
        <v>722</v>
      </c>
      <c r="B743" s="236">
        <v>18</v>
      </c>
      <c r="C743" s="113" t="s">
        <v>1723</v>
      </c>
      <c r="D743" s="113" t="s">
        <v>1724</v>
      </c>
      <c r="E743" s="113" t="s">
        <v>120</v>
      </c>
      <c r="F743" s="212">
        <v>89</v>
      </c>
      <c r="G743" s="112" t="str">
        <f t="shared" si="18"/>
        <v>Tốt</v>
      </c>
      <c r="H743" s="317"/>
    </row>
    <row r="744" spans="1:8" s="5" customFormat="1" x14ac:dyDescent="0.25">
      <c r="A744" s="114">
        <v>723</v>
      </c>
      <c r="B744" s="236">
        <v>19</v>
      </c>
      <c r="C744" s="113" t="s">
        <v>1725</v>
      </c>
      <c r="D744" s="113" t="s">
        <v>1726</v>
      </c>
      <c r="E744" s="113" t="s">
        <v>130</v>
      </c>
      <c r="F744" s="212">
        <v>88</v>
      </c>
      <c r="G744" s="112" t="str">
        <f t="shared" si="18"/>
        <v>Tốt</v>
      </c>
      <c r="H744" s="317"/>
    </row>
    <row r="745" spans="1:8" s="5" customFormat="1" x14ac:dyDescent="0.25">
      <c r="A745" s="114">
        <v>724</v>
      </c>
      <c r="B745" s="236">
        <v>20</v>
      </c>
      <c r="C745" s="113" t="s">
        <v>1727</v>
      </c>
      <c r="D745" s="113" t="s">
        <v>109</v>
      </c>
      <c r="E745" s="113" t="s">
        <v>41</v>
      </c>
      <c r="F745" s="212">
        <v>88</v>
      </c>
      <c r="G745" s="112" t="str">
        <f t="shared" si="18"/>
        <v>Tốt</v>
      </c>
      <c r="H745" s="317"/>
    </row>
    <row r="746" spans="1:8" s="5" customFormat="1" x14ac:dyDescent="0.25">
      <c r="A746" s="237">
        <v>725</v>
      </c>
      <c r="B746" s="236">
        <v>21</v>
      </c>
      <c r="C746" s="113" t="s">
        <v>1728</v>
      </c>
      <c r="D746" s="113" t="s">
        <v>1127</v>
      </c>
      <c r="E746" s="113" t="s">
        <v>47</v>
      </c>
      <c r="F746" s="212">
        <v>88</v>
      </c>
      <c r="G746" s="112" t="str">
        <f t="shared" si="18"/>
        <v>Tốt</v>
      </c>
      <c r="H746" s="317"/>
    </row>
    <row r="747" spans="1:8" s="5" customFormat="1" x14ac:dyDescent="0.25">
      <c r="A747" s="114">
        <v>726</v>
      </c>
      <c r="B747" s="236">
        <v>22</v>
      </c>
      <c r="C747" s="113" t="s">
        <v>1729</v>
      </c>
      <c r="D747" s="113" t="s">
        <v>1730</v>
      </c>
      <c r="E747" s="113" t="s">
        <v>47</v>
      </c>
      <c r="F747" s="212">
        <v>88</v>
      </c>
      <c r="G747" s="112" t="str">
        <f t="shared" si="18"/>
        <v>Tốt</v>
      </c>
      <c r="H747" s="317"/>
    </row>
    <row r="748" spans="1:8" s="5" customFormat="1" x14ac:dyDescent="0.25">
      <c r="A748" s="237">
        <v>727</v>
      </c>
      <c r="B748" s="236">
        <v>23</v>
      </c>
      <c r="C748" s="113" t="s">
        <v>1731</v>
      </c>
      <c r="D748" s="113" t="s">
        <v>138</v>
      </c>
      <c r="E748" s="113" t="s">
        <v>16</v>
      </c>
      <c r="F748" s="212">
        <v>88</v>
      </c>
      <c r="G748" s="112" t="str">
        <f t="shared" si="18"/>
        <v>Tốt</v>
      </c>
      <c r="H748" s="317"/>
    </row>
    <row r="749" spans="1:8" s="5" customFormat="1" x14ac:dyDescent="0.25">
      <c r="A749" s="106">
        <v>728</v>
      </c>
      <c r="B749" s="236">
        <v>24</v>
      </c>
      <c r="C749" s="113" t="s">
        <v>1732</v>
      </c>
      <c r="D749" s="113" t="s">
        <v>1733</v>
      </c>
      <c r="E749" s="113" t="s">
        <v>9</v>
      </c>
      <c r="F749" s="212">
        <v>88</v>
      </c>
      <c r="G749" s="112" t="str">
        <f t="shared" si="18"/>
        <v>Tốt</v>
      </c>
      <c r="H749" s="317"/>
    </row>
    <row r="750" spans="1:8" s="5" customFormat="1" x14ac:dyDescent="0.25">
      <c r="A750" s="106">
        <v>729</v>
      </c>
      <c r="B750" s="236">
        <v>25</v>
      </c>
      <c r="C750" s="113" t="s">
        <v>1734</v>
      </c>
      <c r="D750" s="113" t="s">
        <v>77</v>
      </c>
      <c r="E750" s="113" t="s">
        <v>17</v>
      </c>
      <c r="F750" s="212">
        <v>88</v>
      </c>
      <c r="G750" s="112" t="str">
        <f t="shared" si="18"/>
        <v>Tốt</v>
      </c>
      <c r="H750" s="317"/>
    </row>
    <row r="751" spans="1:8" s="5" customFormat="1" x14ac:dyDescent="0.25">
      <c r="A751" s="106">
        <v>730</v>
      </c>
      <c r="B751" s="236">
        <v>26</v>
      </c>
      <c r="C751" s="113" t="s">
        <v>1735</v>
      </c>
      <c r="D751" s="113" t="s">
        <v>182</v>
      </c>
      <c r="E751" s="113" t="s">
        <v>61</v>
      </c>
      <c r="F751" s="212">
        <v>88</v>
      </c>
      <c r="G751" s="112" t="str">
        <f t="shared" si="18"/>
        <v>Tốt</v>
      </c>
      <c r="H751" s="317"/>
    </row>
    <row r="752" spans="1:8" s="5" customFormat="1" x14ac:dyDescent="0.25">
      <c r="A752" s="106">
        <v>731</v>
      </c>
      <c r="B752" s="236">
        <v>27</v>
      </c>
      <c r="C752" s="113" t="s">
        <v>1736</v>
      </c>
      <c r="D752" s="113" t="s">
        <v>1737</v>
      </c>
      <c r="E752" s="113" t="s">
        <v>12</v>
      </c>
      <c r="F752" s="212">
        <v>88</v>
      </c>
      <c r="G752" s="112" t="str">
        <f t="shared" si="18"/>
        <v>Tốt</v>
      </c>
      <c r="H752" s="317"/>
    </row>
    <row r="753" spans="1:8" s="5" customFormat="1" x14ac:dyDescent="0.25">
      <c r="A753" s="237">
        <v>732</v>
      </c>
      <c r="B753" s="238">
        <v>28</v>
      </c>
      <c r="C753" s="113" t="s">
        <v>1738</v>
      </c>
      <c r="D753" s="113" t="s">
        <v>1157</v>
      </c>
      <c r="E753" s="113" t="s">
        <v>38</v>
      </c>
      <c r="F753" s="212">
        <v>87</v>
      </c>
      <c r="G753" s="112" t="str">
        <f t="shared" si="18"/>
        <v>Tốt</v>
      </c>
      <c r="H753" s="317"/>
    </row>
    <row r="754" spans="1:8" s="5" customFormat="1" x14ac:dyDescent="0.25">
      <c r="A754" s="114">
        <v>733</v>
      </c>
      <c r="B754" s="238">
        <v>29</v>
      </c>
      <c r="C754" s="113" t="s">
        <v>1739</v>
      </c>
      <c r="D754" s="113" t="s">
        <v>125</v>
      </c>
      <c r="E754" s="113" t="s">
        <v>10</v>
      </c>
      <c r="F754" s="212">
        <v>87</v>
      </c>
      <c r="G754" s="112" t="str">
        <f t="shared" si="18"/>
        <v>Tốt</v>
      </c>
      <c r="H754" s="317"/>
    </row>
    <row r="755" spans="1:8" s="5" customFormat="1" x14ac:dyDescent="0.25">
      <c r="A755" s="237">
        <v>734</v>
      </c>
      <c r="B755" s="238">
        <v>30</v>
      </c>
      <c r="C755" s="113" t="s">
        <v>1740</v>
      </c>
      <c r="D755" s="113" t="s">
        <v>153</v>
      </c>
      <c r="E755" s="113" t="s">
        <v>1741</v>
      </c>
      <c r="F755" s="212">
        <v>87</v>
      </c>
      <c r="G755" s="112" t="str">
        <f t="shared" si="18"/>
        <v>Tốt</v>
      </c>
      <c r="H755" s="317"/>
    </row>
    <row r="756" spans="1:8" s="5" customFormat="1" x14ac:dyDescent="0.25">
      <c r="A756" s="114">
        <v>735</v>
      </c>
      <c r="B756" s="238">
        <v>31</v>
      </c>
      <c r="C756" s="113" t="s">
        <v>1742</v>
      </c>
      <c r="D756" s="113" t="s">
        <v>1743</v>
      </c>
      <c r="E756" s="113" t="s">
        <v>1744</v>
      </c>
      <c r="F756" s="212">
        <v>87</v>
      </c>
      <c r="G756" s="112" t="str">
        <f t="shared" si="18"/>
        <v>Tốt</v>
      </c>
      <c r="H756" s="317"/>
    </row>
    <row r="757" spans="1:8" s="5" customFormat="1" x14ac:dyDescent="0.25">
      <c r="A757" s="114">
        <v>736</v>
      </c>
      <c r="B757" s="238">
        <v>32</v>
      </c>
      <c r="C757" s="113" t="s">
        <v>1745</v>
      </c>
      <c r="D757" s="113" t="s">
        <v>19</v>
      </c>
      <c r="E757" s="113" t="s">
        <v>15</v>
      </c>
      <c r="F757" s="212">
        <v>86</v>
      </c>
      <c r="G757" s="112" t="str">
        <f t="shared" si="18"/>
        <v>Tốt</v>
      </c>
      <c r="H757" s="317"/>
    </row>
    <row r="758" spans="1:8" s="5" customFormat="1" x14ac:dyDescent="0.25">
      <c r="A758" s="114">
        <v>737</v>
      </c>
      <c r="B758" s="238">
        <v>33</v>
      </c>
      <c r="C758" s="113" t="s">
        <v>1746</v>
      </c>
      <c r="D758" s="113" t="s">
        <v>815</v>
      </c>
      <c r="E758" s="113" t="s">
        <v>21</v>
      </c>
      <c r="F758" s="212">
        <v>86</v>
      </c>
      <c r="G758" s="112" t="str">
        <f t="shared" si="18"/>
        <v>Tốt</v>
      </c>
      <c r="H758" s="317"/>
    </row>
    <row r="759" spans="1:8" s="5" customFormat="1" x14ac:dyDescent="0.25">
      <c r="A759" s="114">
        <v>738</v>
      </c>
      <c r="B759" s="238">
        <v>34</v>
      </c>
      <c r="C759" s="113" t="s">
        <v>1747</v>
      </c>
      <c r="D759" s="113" t="s">
        <v>777</v>
      </c>
      <c r="E759" s="113" t="s">
        <v>22</v>
      </c>
      <c r="F759" s="212">
        <v>86</v>
      </c>
      <c r="G759" s="112" t="str">
        <f t="shared" si="18"/>
        <v>Tốt</v>
      </c>
      <c r="H759" s="317"/>
    </row>
    <row r="760" spans="1:8" s="5" customFormat="1" x14ac:dyDescent="0.25">
      <c r="A760" s="237">
        <v>739</v>
      </c>
      <c r="B760" s="238">
        <v>35</v>
      </c>
      <c r="C760" s="113" t="s">
        <v>1748</v>
      </c>
      <c r="D760" s="113" t="s">
        <v>1749</v>
      </c>
      <c r="E760" s="113" t="s">
        <v>342</v>
      </c>
      <c r="F760" s="212">
        <v>86</v>
      </c>
      <c r="G760" s="112" t="str">
        <f t="shared" si="18"/>
        <v>Tốt</v>
      </c>
      <c r="H760" s="317"/>
    </row>
    <row r="761" spans="1:8" s="5" customFormat="1" x14ac:dyDescent="0.25">
      <c r="A761" s="114">
        <v>740</v>
      </c>
      <c r="B761" s="238">
        <v>36</v>
      </c>
      <c r="C761" s="113" t="s">
        <v>1750</v>
      </c>
      <c r="D761" s="113" t="s">
        <v>353</v>
      </c>
      <c r="E761" s="113" t="s">
        <v>17</v>
      </c>
      <c r="F761" s="212">
        <v>86</v>
      </c>
      <c r="G761" s="112" t="str">
        <f t="shared" si="18"/>
        <v>Tốt</v>
      </c>
      <c r="H761" s="317"/>
    </row>
    <row r="762" spans="1:8" s="5" customFormat="1" x14ac:dyDescent="0.25">
      <c r="A762" s="237">
        <v>741</v>
      </c>
      <c r="B762" s="238">
        <v>37</v>
      </c>
      <c r="C762" s="113" t="s">
        <v>1751</v>
      </c>
      <c r="D762" s="113" t="s">
        <v>186</v>
      </c>
      <c r="E762" s="113" t="s">
        <v>64</v>
      </c>
      <c r="F762" s="212">
        <v>86</v>
      </c>
      <c r="G762" s="112" t="str">
        <f t="shared" si="18"/>
        <v>Tốt</v>
      </c>
      <c r="H762" s="317"/>
    </row>
    <row r="763" spans="1:8" s="5" customFormat="1" x14ac:dyDescent="0.25">
      <c r="A763" s="106">
        <v>742</v>
      </c>
      <c r="B763" s="236">
        <v>38</v>
      </c>
      <c r="C763" s="113" t="s">
        <v>1752</v>
      </c>
      <c r="D763" s="113" t="s">
        <v>1753</v>
      </c>
      <c r="E763" s="113" t="s">
        <v>12</v>
      </c>
      <c r="F763" s="212">
        <v>86</v>
      </c>
      <c r="G763" s="112" t="str">
        <f t="shared" si="18"/>
        <v>Tốt</v>
      </c>
      <c r="H763" s="317"/>
    </row>
    <row r="764" spans="1:8" s="5" customFormat="1" x14ac:dyDescent="0.25">
      <c r="A764" s="106">
        <v>743</v>
      </c>
      <c r="B764" s="236">
        <v>39</v>
      </c>
      <c r="C764" s="113" t="s">
        <v>1754</v>
      </c>
      <c r="D764" s="113" t="s">
        <v>19</v>
      </c>
      <c r="E764" s="113" t="s">
        <v>60</v>
      </c>
      <c r="F764" s="212">
        <v>85</v>
      </c>
      <c r="G764" s="112" t="str">
        <f t="shared" si="18"/>
        <v>Tốt</v>
      </c>
      <c r="H764" s="317"/>
    </row>
    <row r="765" spans="1:8" s="5" customFormat="1" x14ac:dyDescent="0.25">
      <c r="A765" s="106">
        <v>744</v>
      </c>
      <c r="B765" s="236">
        <v>40</v>
      </c>
      <c r="C765" s="113" t="s">
        <v>1755</v>
      </c>
      <c r="D765" s="113" t="s">
        <v>44</v>
      </c>
      <c r="E765" s="113" t="s">
        <v>31</v>
      </c>
      <c r="F765" s="212">
        <v>85</v>
      </c>
      <c r="G765" s="112" t="str">
        <f t="shared" si="18"/>
        <v>Tốt</v>
      </c>
      <c r="H765" s="317"/>
    </row>
    <row r="766" spans="1:8" s="5" customFormat="1" x14ac:dyDescent="0.25">
      <c r="A766" s="106">
        <v>745</v>
      </c>
      <c r="B766" s="236">
        <v>41</v>
      </c>
      <c r="C766" s="113" t="s">
        <v>1756</v>
      </c>
      <c r="D766" s="113" t="s">
        <v>102</v>
      </c>
      <c r="E766" s="113" t="s">
        <v>40</v>
      </c>
      <c r="F766" s="212">
        <v>84</v>
      </c>
      <c r="G766" s="112" t="str">
        <f t="shared" si="18"/>
        <v>Tốt</v>
      </c>
      <c r="H766" s="317"/>
    </row>
    <row r="767" spans="1:8" s="5" customFormat="1" x14ac:dyDescent="0.25">
      <c r="A767" s="237">
        <v>746</v>
      </c>
      <c r="B767" s="236">
        <v>42</v>
      </c>
      <c r="C767" s="113" t="s">
        <v>1757</v>
      </c>
      <c r="D767" s="113" t="s">
        <v>192</v>
      </c>
      <c r="E767" s="113" t="s">
        <v>8</v>
      </c>
      <c r="F767" s="212">
        <v>84</v>
      </c>
      <c r="G767" s="112" t="str">
        <f t="shared" si="18"/>
        <v>Tốt</v>
      </c>
      <c r="H767" s="317"/>
    </row>
    <row r="768" spans="1:8" s="5" customFormat="1" x14ac:dyDescent="0.25">
      <c r="A768" s="114">
        <v>747</v>
      </c>
      <c r="B768" s="236">
        <v>43</v>
      </c>
      <c r="C768" s="113" t="s">
        <v>1758</v>
      </c>
      <c r="D768" s="113" t="s">
        <v>1759</v>
      </c>
      <c r="E768" s="113" t="s">
        <v>8</v>
      </c>
      <c r="F768" s="212">
        <v>84</v>
      </c>
      <c r="G768" s="112" t="str">
        <f t="shared" si="18"/>
        <v>Tốt</v>
      </c>
      <c r="H768" s="317"/>
    </row>
    <row r="769" spans="1:8" s="5" customFormat="1" x14ac:dyDescent="0.25">
      <c r="A769" s="237">
        <v>748</v>
      </c>
      <c r="B769" s="236">
        <v>44</v>
      </c>
      <c r="C769" s="113" t="s">
        <v>1760</v>
      </c>
      <c r="D769" s="113" t="s">
        <v>70</v>
      </c>
      <c r="E769" s="113" t="s">
        <v>1761</v>
      </c>
      <c r="F769" s="212">
        <v>84</v>
      </c>
      <c r="G769" s="112" t="str">
        <f t="shared" si="18"/>
        <v>Tốt</v>
      </c>
      <c r="H769" s="317"/>
    </row>
    <row r="770" spans="1:8" s="5" customFormat="1" x14ac:dyDescent="0.25">
      <c r="A770" s="114">
        <v>749</v>
      </c>
      <c r="B770" s="236">
        <v>45</v>
      </c>
      <c r="C770" s="113" t="s">
        <v>1762</v>
      </c>
      <c r="D770" s="113" t="s">
        <v>255</v>
      </c>
      <c r="E770" s="113" t="s">
        <v>9</v>
      </c>
      <c r="F770" s="212">
        <v>84</v>
      </c>
      <c r="G770" s="112" t="str">
        <f t="shared" si="18"/>
        <v>Tốt</v>
      </c>
      <c r="H770" s="317"/>
    </row>
    <row r="771" spans="1:8" s="5" customFormat="1" x14ac:dyDescent="0.25">
      <c r="A771" s="114">
        <v>750</v>
      </c>
      <c r="B771" s="236">
        <v>46</v>
      </c>
      <c r="C771" s="113" t="s">
        <v>1763</v>
      </c>
      <c r="D771" s="113" t="s">
        <v>48</v>
      </c>
      <c r="E771" s="113" t="s">
        <v>11</v>
      </c>
      <c r="F771" s="212">
        <v>84</v>
      </c>
      <c r="G771" s="112" t="str">
        <f t="shared" si="18"/>
        <v>Tốt</v>
      </c>
      <c r="H771" s="317"/>
    </row>
    <row r="772" spans="1:8" s="5" customFormat="1" x14ac:dyDescent="0.25">
      <c r="A772" s="114">
        <v>751</v>
      </c>
      <c r="B772" s="236">
        <v>47</v>
      </c>
      <c r="C772" s="113" t="s">
        <v>1764</v>
      </c>
      <c r="D772" s="113" t="s">
        <v>1592</v>
      </c>
      <c r="E772" s="113" t="s">
        <v>61</v>
      </c>
      <c r="F772" s="212">
        <v>84</v>
      </c>
      <c r="G772" s="112" t="str">
        <f t="shared" si="18"/>
        <v>Tốt</v>
      </c>
      <c r="H772" s="317"/>
    </row>
    <row r="773" spans="1:8" s="5" customFormat="1" x14ac:dyDescent="0.25">
      <c r="A773" s="114">
        <v>752</v>
      </c>
      <c r="B773" s="236">
        <v>48</v>
      </c>
      <c r="C773" s="113" t="s">
        <v>1765</v>
      </c>
      <c r="D773" s="113" t="s">
        <v>1766</v>
      </c>
      <c r="E773" s="113" t="s">
        <v>84</v>
      </c>
      <c r="F773" s="212">
        <v>84</v>
      </c>
      <c r="G773" s="112" t="str">
        <f t="shared" si="18"/>
        <v>Tốt</v>
      </c>
      <c r="H773" s="317"/>
    </row>
    <row r="774" spans="1:8" s="5" customFormat="1" x14ac:dyDescent="0.25">
      <c r="A774" s="237">
        <v>753</v>
      </c>
      <c r="B774" s="236">
        <v>49</v>
      </c>
      <c r="C774" s="113" t="s">
        <v>1767</v>
      </c>
      <c r="D774" s="113" t="s">
        <v>1768</v>
      </c>
      <c r="E774" s="113" t="s">
        <v>12</v>
      </c>
      <c r="F774" s="212">
        <v>84</v>
      </c>
      <c r="G774" s="112" t="str">
        <f t="shared" si="18"/>
        <v>Tốt</v>
      </c>
      <c r="H774" s="317"/>
    </row>
    <row r="775" spans="1:8" s="5" customFormat="1" x14ac:dyDescent="0.25">
      <c r="A775" s="114">
        <v>754</v>
      </c>
      <c r="B775" s="236">
        <v>50</v>
      </c>
      <c r="C775" s="113" t="s">
        <v>1769</v>
      </c>
      <c r="D775" s="113" t="s">
        <v>1770</v>
      </c>
      <c r="E775" s="113" t="s">
        <v>12</v>
      </c>
      <c r="F775" s="212">
        <v>84</v>
      </c>
      <c r="G775" s="112" t="str">
        <f t="shared" si="18"/>
        <v>Tốt</v>
      </c>
      <c r="H775" s="317"/>
    </row>
    <row r="776" spans="1:8" s="5" customFormat="1" x14ac:dyDescent="0.25">
      <c r="A776" s="237">
        <v>755</v>
      </c>
      <c r="B776" s="236">
        <v>51</v>
      </c>
      <c r="C776" s="113" t="s">
        <v>1771</v>
      </c>
      <c r="D776" s="113" t="s">
        <v>1772</v>
      </c>
      <c r="E776" s="113" t="s">
        <v>12</v>
      </c>
      <c r="F776" s="212">
        <v>84</v>
      </c>
      <c r="G776" s="112" t="str">
        <f t="shared" si="18"/>
        <v>Tốt</v>
      </c>
      <c r="H776" s="317"/>
    </row>
    <row r="777" spans="1:8" s="5" customFormat="1" x14ac:dyDescent="0.25">
      <c r="A777" s="114">
        <v>756</v>
      </c>
      <c r="B777" s="236">
        <v>52</v>
      </c>
      <c r="C777" s="113" t="s">
        <v>1773</v>
      </c>
      <c r="D777" s="113" t="s">
        <v>1774</v>
      </c>
      <c r="E777" s="113" t="s">
        <v>180</v>
      </c>
      <c r="F777" s="212">
        <v>83</v>
      </c>
      <c r="G777" s="112" t="str">
        <f t="shared" si="18"/>
        <v>Tốt</v>
      </c>
      <c r="H777" s="317"/>
    </row>
    <row r="778" spans="1:8" s="5" customFormat="1" x14ac:dyDescent="0.25">
      <c r="A778" s="114">
        <v>757</v>
      </c>
      <c r="B778" s="236">
        <v>53</v>
      </c>
      <c r="C778" s="113" t="s">
        <v>1775</v>
      </c>
      <c r="D778" s="113" t="s">
        <v>1776</v>
      </c>
      <c r="E778" s="113" t="s">
        <v>81</v>
      </c>
      <c r="F778" s="212">
        <v>83</v>
      </c>
      <c r="G778" s="112" t="str">
        <f t="shared" si="18"/>
        <v>Tốt</v>
      </c>
      <c r="H778" s="317"/>
    </row>
    <row r="779" spans="1:8" s="5" customFormat="1" x14ac:dyDescent="0.25">
      <c r="A779" s="114">
        <v>758</v>
      </c>
      <c r="B779" s="236">
        <v>54</v>
      </c>
      <c r="C779" s="113" t="s">
        <v>1777</v>
      </c>
      <c r="D779" s="113" t="s">
        <v>159</v>
      </c>
      <c r="E779" s="113" t="s">
        <v>61</v>
      </c>
      <c r="F779" s="212">
        <v>83</v>
      </c>
      <c r="G779" s="112" t="str">
        <f t="shared" si="18"/>
        <v>Tốt</v>
      </c>
      <c r="H779" s="317"/>
    </row>
    <row r="780" spans="1:8" s="5" customFormat="1" x14ac:dyDescent="0.25">
      <c r="A780" s="114">
        <v>759</v>
      </c>
      <c r="B780" s="236">
        <v>55</v>
      </c>
      <c r="C780" s="113" t="s">
        <v>1778</v>
      </c>
      <c r="D780" s="113" t="s">
        <v>1779</v>
      </c>
      <c r="E780" s="113" t="s">
        <v>6</v>
      </c>
      <c r="F780" s="212">
        <v>82</v>
      </c>
      <c r="G780" s="112" t="str">
        <f t="shared" si="18"/>
        <v>Tốt</v>
      </c>
      <c r="H780" s="317"/>
    </row>
    <row r="781" spans="1:8" s="5" customFormat="1" x14ac:dyDescent="0.25">
      <c r="A781" s="237">
        <v>760</v>
      </c>
      <c r="B781" s="236">
        <v>56</v>
      </c>
      <c r="C781" s="113" t="s">
        <v>1780</v>
      </c>
      <c r="D781" s="113" t="s">
        <v>1781</v>
      </c>
      <c r="E781" s="113" t="s">
        <v>38</v>
      </c>
      <c r="F781" s="212">
        <v>82</v>
      </c>
      <c r="G781" s="112" t="str">
        <f t="shared" si="18"/>
        <v>Tốt</v>
      </c>
      <c r="H781" s="317"/>
    </row>
    <row r="782" spans="1:8" s="5" customFormat="1" x14ac:dyDescent="0.25">
      <c r="A782" s="106">
        <v>761</v>
      </c>
      <c r="B782" s="236">
        <v>57</v>
      </c>
      <c r="C782" s="113" t="s">
        <v>1782</v>
      </c>
      <c r="D782" s="113" t="s">
        <v>1783</v>
      </c>
      <c r="E782" s="113" t="s">
        <v>22</v>
      </c>
      <c r="F782" s="212">
        <v>82</v>
      </c>
      <c r="G782" s="112" t="str">
        <f t="shared" si="18"/>
        <v>Tốt</v>
      </c>
      <c r="H782" s="317"/>
    </row>
    <row r="783" spans="1:8" s="5" customFormat="1" x14ac:dyDescent="0.25">
      <c r="A783" s="237">
        <v>762</v>
      </c>
      <c r="B783" s="236">
        <v>58</v>
      </c>
      <c r="C783" s="113" t="s">
        <v>1784</v>
      </c>
      <c r="D783" s="113" t="s">
        <v>194</v>
      </c>
      <c r="E783" s="113" t="s">
        <v>59</v>
      </c>
      <c r="F783" s="212">
        <v>82</v>
      </c>
      <c r="G783" s="112" t="str">
        <f t="shared" si="18"/>
        <v>Tốt</v>
      </c>
      <c r="H783" s="317"/>
    </row>
    <row r="784" spans="1:8" s="5" customFormat="1" x14ac:dyDescent="0.25">
      <c r="A784" s="114">
        <v>763</v>
      </c>
      <c r="B784" s="236">
        <v>59</v>
      </c>
      <c r="C784" s="113" t="s">
        <v>1785</v>
      </c>
      <c r="D784" s="113" t="s">
        <v>1786</v>
      </c>
      <c r="E784" s="113" t="s">
        <v>1787</v>
      </c>
      <c r="F784" s="212">
        <v>82</v>
      </c>
      <c r="G784" s="112" t="str">
        <f t="shared" si="18"/>
        <v>Tốt</v>
      </c>
      <c r="H784" s="317"/>
    </row>
    <row r="785" spans="1:8" s="5" customFormat="1" x14ac:dyDescent="0.25">
      <c r="A785" s="114">
        <v>764</v>
      </c>
      <c r="B785" s="236">
        <v>60</v>
      </c>
      <c r="C785" s="113" t="s">
        <v>1788</v>
      </c>
      <c r="D785" s="113" t="s">
        <v>468</v>
      </c>
      <c r="E785" s="113" t="s">
        <v>12</v>
      </c>
      <c r="F785" s="212">
        <v>81</v>
      </c>
      <c r="G785" s="112" t="str">
        <f t="shared" si="18"/>
        <v>Tốt</v>
      </c>
      <c r="H785" s="317"/>
    </row>
    <row r="786" spans="1:8" s="5" customFormat="1" x14ac:dyDescent="0.25">
      <c r="A786" s="114">
        <v>765</v>
      </c>
      <c r="B786" s="236">
        <v>61</v>
      </c>
      <c r="C786" s="113" t="s">
        <v>1789</v>
      </c>
      <c r="D786" s="113" t="s">
        <v>46</v>
      </c>
      <c r="E786" s="113" t="s">
        <v>112</v>
      </c>
      <c r="F786" s="212">
        <v>80</v>
      </c>
      <c r="G786" s="112" t="str">
        <f t="shared" si="18"/>
        <v>Tốt</v>
      </c>
      <c r="H786" s="317"/>
    </row>
    <row r="787" spans="1:8" s="5" customFormat="1" x14ac:dyDescent="0.25">
      <c r="A787" s="114">
        <v>766</v>
      </c>
      <c r="B787" s="236">
        <v>62</v>
      </c>
      <c r="C787" s="113" t="s">
        <v>1790</v>
      </c>
      <c r="D787" s="113" t="s">
        <v>228</v>
      </c>
      <c r="E787" s="113" t="s">
        <v>147</v>
      </c>
      <c r="F787" s="212">
        <v>80</v>
      </c>
      <c r="G787" s="112" t="str">
        <f t="shared" si="18"/>
        <v>Tốt</v>
      </c>
      <c r="H787" s="317"/>
    </row>
    <row r="788" spans="1:8" s="5" customFormat="1" x14ac:dyDescent="0.25">
      <c r="A788" s="237">
        <v>767</v>
      </c>
      <c r="B788" s="236">
        <v>63</v>
      </c>
      <c r="C788" s="113" t="s">
        <v>1791</v>
      </c>
      <c r="D788" s="113" t="s">
        <v>62</v>
      </c>
      <c r="E788" s="113" t="s">
        <v>5</v>
      </c>
      <c r="F788" s="212">
        <v>80</v>
      </c>
      <c r="G788" s="112" t="str">
        <f t="shared" si="18"/>
        <v>Tốt</v>
      </c>
      <c r="H788" s="317"/>
    </row>
    <row r="789" spans="1:8" s="5" customFormat="1" x14ac:dyDescent="0.25">
      <c r="A789" s="114">
        <v>768</v>
      </c>
      <c r="B789" s="236">
        <v>64</v>
      </c>
      <c r="C789" s="113" t="s">
        <v>1792</v>
      </c>
      <c r="D789" s="113" t="s">
        <v>1426</v>
      </c>
      <c r="E789" s="113" t="s">
        <v>148</v>
      </c>
      <c r="F789" s="212">
        <v>78</v>
      </c>
      <c r="G789" s="112" t="str">
        <f t="shared" si="18"/>
        <v>Khá</v>
      </c>
      <c r="H789" s="317"/>
    </row>
    <row r="790" spans="1:8" s="5" customFormat="1" x14ac:dyDescent="0.25">
      <c r="A790" s="237">
        <v>769</v>
      </c>
      <c r="B790" s="236">
        <v>65</v>
      </c>
      <c r="C790" s="113" t="s">
        <v>1793</v>
      </c>
      <c r="D790" s="113" t="s">
        <v>1794</v>
      </c>
      <c r="E790" s="113" t="s">
        <v>66</v>
      </c>
      <c r="F790" s="212">
        <v>78</v>
      </c>
      <c r="G790" s="112" t="str">
        <f t="shared" ref="G790:G798" si="19">IF(F790&gt;=90,"Xuất sắc",IF(F790&gt;=80,"Tốt",IF(F790&gt;=65,"Khá",IF(F790&gt;=50,"Trung bình",IF(F790&gt;=35,"Yếu","Kém")))))</f>
        <v>Khá</v>
      </c>
      <c r="H790" s="317"/>
    </row>
    <row r="791" spans="1:8" s="5" customFormat="1" x14ac:dyDescent="0.25">
      <c r="A791" s="114">
        <v>770</v>
      </c>
      <c r="B791" s="236">
        <v>66</v>
      </c>
      <c r="C791" s="113" t="s">
        <v>1795</v>
      </c>
      <c r="D791" s="113" t="s">
        <v>1796</v>
      </c>
      <c r="E791" s="113" t="s">
        <v>24</v>
      </c>
      <c r="F791" s="212">
        <v>77</v>
      </c>
      <c r="G791" s="112" t="str">
        <f t="shared" si="19"/>
        <v>Khá</v>
      </c>
      <c r="H791" s="317"/>
    </row>
    <row r="792" spans="1:8" s="5" customFormat="1" x14ac:dyDescent="0.25">
      <c r="A792" s="114">
        <v>771</v>
      </c>
      <c r="B792" s="236">
        <v>67</v>
      </c>
      <c r="C792" s="113" t="s">
        <v>1797</v>
      </c>
      <c r="D792" s="113" t="s">
        <v>1798</v>
      </c>
      <c r="E792" s="113" t="s">
        <v>34</v>
      </c>
      <c r="F792" s="212">
        <v>65</v>
      </c>
      <c r="G792" s="112" t="str">
        <f t="shared" si="19"/>
        <v>Khá</v>
      </c>
      <c r="H792" s="317"/>
    </row>
    <row r="793" spans="1:8" s="5" customFormat="1" x14ac:dyDescent="0.25">
      <c r="A793" s="114">
        <v>772</v>
      </c>
      <c r="B793" s="236">
        <v>68</v>
      </c>
      <c r="C793" s="113" t="s">
        <v>1799</v>
      </c>
      <c r="D793" s="113" t="s">
        <v>1800</v>
      </c>
      <c r="E793" s="113" t="s">
        <v>1801</v>
      </c>
      <c r="F793" s="212">
        <v>65</v>
      </c>
      <c r="G793" s="112" t="str">
        <f t="shared" si="19"/>
        <v>Khá</v>
      </c>
      <c r="H793" s="317"/>
    </row>
    <row r="794" spans="1:8" s="5" customFormat="1" x14ac:dyDescent="0.25">
      <c r="A794" s="114">
        <v>773</v>
      </c>
      <c r="B794" s="238">
        <v>69</v>
      </c>
      <c r="C794" s="113" t="s">
        <v>1802</v>
      </c>
      <c r="D794" s="113" t="s">
        <v>346</v>
      </c>
      <c r="E794" s="113" t="s">
        <v>15</v>
      </c>
      <c r="F794" s="212">
        <v>65</v>
      </c>
      <c r="G794" s="112" t="str">
        <f t="shared" si="19"/>
        <v>Khá</v>
      </c>
      <c r="H794" s="317"/>
    </row>
    <row r="795" spans="1:8" s="5" customFormat="1" x14ac:dyDescent="0.25">
      <c r="A795" s="237">
        <v>774</v>
      </c>
      <c r="B795" s="236">
        <v>70</v>
      </c>
      <c r="C795" s="113" t="s">
        <v>1803</v>
      </c>
      <c r="D795" s="113" t="s">
        <v>48</v>
      </c>
      <c r="E795" s="113" t="s">
        <v>5</v>
      </c>
      <c r="F795" s="212">
        <v>65</v>
      </c>
      <c r="G795" s="112" t="str">
        <f t="shared" si="19"/>
        <v>Khá</v>
      </c>
      <c r="H795" s="317"/>
    </row>
    <row r="796" spans="1:8" x14ac:dyDescent="0.25">
      <c r="A796" s="114">
        <v>775</v>
      </c>
      <c r="B796" s="213">
        <v>71</v>
      </c>
      <c r="C796" s="300" t="s">
        <v>1804</v>
      </c>
      <c r="D796" s="300" t="s">
        <v>1805</v>
      </c>
      <c r="E796" s="300" t="s">
        <v>180</v>
      </c>
      <c r="F796" s="114">
        <v>64</v>
      </c>
      <c r="G796" s="112" t="str">
        <f t="shared" si="19"/>
        <v>Trung bình</v>
      </c>
      <c r="H796" s="114" t="s">
        <v>1549</v>
      </c>
    </row>
    <row r="797" spans="1:8" x14ac:dyDescent="0.25">
      <c r="A797" s="114">
        <v>776</v>
      </c>
      <c r="B797" s="213">
        <v>72</v>
      </c>
      <c r="C797" s="300" t="s">
        <v>1806</v>
      </c>
      <c r="D797" s="300" t="s">
        <v>443</v>
      </c>
      <c r="E797" s="300" t="s">
        <v>383</v>
      </c>
      <c r="F797" s="114">
        <v>64</v>
      </c>
      <c r="G797" s="112" t="str">
        <f t="shared" si="19"/>
        <v>Trung bình</v>
      </c>
      <c r="H797" s="114" t="s">
        <v>1549</v>
      </c>
    </row>
    <row r="798" spans="1:8" x14ac:dyDescent="0.25">
      <c r="A798" s="114">
        <v>777</v>
      </c>
      <c r="B798" s="213">
        <v>73</v>
      </c>
      <c r="C798" s="300" t="s">
        <v>1807</v>
      </c>
      <c r="D798" s="300" t="s">
        <v>670</v>
      </c>
      <c r="E798" s="300" t="s">
        <v>6</v>
      </c>
      <c r="F798" s="114">
        <v>0</v>
      </c>
      <c r="G798" s="112" t="str">
        <f t="shared" si="19"/>
        <v>Kém</v>
      </c>
      <c r="H798" s="114" t="s">
        <v>2341</v>
      </c>
    </row>
    <row r="799" spans="1:8" s="5" customFormat="1" x14ac:dyDescent="0.25">
      <c r="A799" s="124"/>
      <c r="B799" s="240"/>
      <c r="C799" s="125" t="s">
        <v>1809</v>
      </c>
      <c r="D799" s="125"/>
      <c r="E799" s="241"/>
      <c r="F799" s="103"/>
      <c r="G799" s="242"/>
      <c r="H799" s="242"/>
    </row>
    <row r="800" spans="1:8" s="5" customFormat="1" ht="18.75" customHeight="1" x14ac:dyDescent="0.25">
      <c r="A800" s="106">
        <v>778</v>
      </c>
      <c r="B800" s="243">
        <v>1</v>
      </c>
      <c r="C800" s="244" t="s">
        <v>1810</v>
      </c>
      <c r="D800" s="244" t="s">
        <v>1811</v>
      </c>
      <c r="E800" s="245" t="s">
        <v>15</v>
      </c>
      <c r="F800" s="246">
        <v>100</v>
      </c>
      <c r="G800" s="112" t="str">
        <f t="shared" ref="G800:G862" si="20">IF(F800&gt;=90,"Xuất sắc",IF(F800&gt;=80,"Tốt",IF(F800&gt;=65,"Khá",IF(F800&gt;=50,"Trung bình",IF(F800&gt;=35,"Yếu","Kém")))))</f>
        <v>Xuất sắc</v>
      </c>
      <c r="H800" s="159"/>
    </row>
    <row r="801" spans="1:8" s="5" customFormat="1" ht="18.75" customHeight="1" x14ac:dyDescent="0.25">
      <c r="A801" s="106">
        <v>779</v>
      </c>
      <c r="B801" s="243">
        <v>2</v>
      </c>
      <c r="C801" s="244" t="s">
        <v>1812</v>
      </c>
      <c r="D801" s="244" t="s">
        <v>1813</v>
      </c>
      <c r="E801" s="245" t="s">
        <v>12</v>
      </c>
      <c r="F801" s="247">
        <v>100</v>
      </c>
      <c r="G801" s="112" t="str">
        <f t="shared" si="20"/>
        <v>Xuất sắc</v>
      </c>
      <c r="H801" s="159"/>
    </row>
    <row r="802" spans="1:8" s="5" customFormat="1" ht="18.75" customHeight="1" x14ac:dyDescent="0.25">
      <c r="A802" s="106">
        <v>780</v>
      </c>
      <c r="B802" s="243">
        <v>3</v>
      </c>
      <c r="C802" s="244" t="s">
        <v>1814</v>
      </c>
      <c r="D802" s="244" t="s">
        <v>1815</v>
      </c>
      <c r="E802" s="245" t="s">
        <v>123</v>
      </c>
      <c r="F802" s="247">
        <v>100</v>
      </c>
      <c r="G802" s="112" t="str">
        <f t="shared" si="20"/>
        <v>Xuất sắc</v>
      </c>
      <c r="H802" s="159"/>
    </row>
    <row r="803" spans="1:8" s="5" customFormat="1" ht="18.75" customHeight="1" x14ac:dyDescent="0.25">
      <c r="A803" s="106">
        <v>781</v>
      </c>
      <c r="B803" s="243">
        <v>4</v>
      </c>
      <c r="C803" s="244" t="s">
        <v>1816</v>
      </c>
      <c r="D803" s="244" t="s">
        <v>1817</v>
      </c>
      <c r="E803" s="245" t="s">
        <v>142</v>
      </c>
      <c r="F803" s="246">
        <v>96</v>
      </c>
      <c r="G803" s="112" t="str">
        <f t="shared" si="20"/>
        <v>Xuất sắc</v>
      </c>
      <c r="H803" s="159"/>
    </row>
    <row r="804" spans="1:8" s="5" customFormat="1" ht="18.75" customHeight="1" x14ac:dyDescent="0.25">
      <c r="A804" s="106">
        <v>782</v>
      </c>
      <c r="B804" s="243">
        <v>5</v>
      </c>
      <c r="C804" s="244" t="s">
        <v>1818</v>
      </c>
      <c r="D804" s="244" t="s">
        <v>1819</v>
      </c>
      <c r="E804" s="245" t="s">
        <v>61</v>
      </c>
      <c r="F804" s="247">
        <v>95</v>
      </c>
      <c r="G804" s="112" t="str">
        <f t="shared" si="20"/>
        <v>Xuất sắc</v>
      </c>
      <c r="H804" s="159"/>
    </row>
    <row r="805" spans="1:8" s="5" customFormat="1" ht="18.75" customHeight="1" x14ac:dyDescent="0.25">
      <c r="A805" s="106">
        <v>783</v>
      </c>
      <c r="B805" s="243">
        <v>6</v>
      </c>
      <c r="C805" s="244" t="s">
        <v>1820</v>
      </c>
      <c r="D805" s="244" t="s">
        <v>1821</v>
      </c>
      <c r="E805" s="245" t="s">
        <v>66</v>
      </c>
      <c r="F805" s="246">
        <v>94</v>
      </c>
      <c r="G805" s="112" t="str">
        <f t="shared" si="20"/>
        <v>Xuất sắc</v>
      </c>
      <c r="H805" s="159"/>
    </row>
    <row r="806" spans="1:8" s="5" customFormat="1" ht="18.75" customHeight="1" x14ac:dyDescent="0.25">
      <c r="A806" s="106">
        <v>784</v>
      </c>
      <c r="B806" s="243">
        <v>7</v>
      </c>
      <c r="C806" s="244" t="s">
        <v>1822</v>
      </c>
      <c r="D806" s="244" t="s">
        <v>126</v>
      </c>
      <c r="E806" s="245" t="s">
        <v>34</v>
      </c>
      <c r="F806" s="246">
        <v>93</v>
      </c>
      <c r="G806" s="112" t="str">
        <f t="shared" si="20"/>
        <v>Xuất sắc</v>
      </c>
      <c r="H806" s="159"/>
    </row>
    <row r="807" spans="1:8" s="5" customFormat="1" ht="18.75" customHeight="1" x14ac:dyDescent="0.25">
      <c r="A807" s="106">
        <v>785</v>
      </c>
      <c r="B807" s="243">
        <v>8</v>
      </c>
      <c r="C807" s="244" t="s">
        <v>1823</v>
      </c>
      <c r="D807" s="244" t="s">
        <v>57</v>
      </c>
      <c r="E807" s="245" t="s">
        <v>47</v>
      </c>
      <c r="F807" s="246">
        <v>93</v>
      </c>
      <c r="G807" s="112" t="str">
        <f t="shared" si="20"/>
        <v>Xuất sắc</v>
      </c>
      <c r="H807" s="159"/>
    </row>
    <row r="808" spans="1:8" s="5" customFormat="1" ht="18.75" customHeight="1" x14ac:dyDescent="0.25">
      <c r="A808" s="106">
        <v>786</v>
      </c>
      <c r="B808" s="243">
        <v>9</v>
      </c>
      <c r="C808" s="244" t="s">
        <v>1824</v>
      </c>
      <c r="D808" s="244" t="s">
        <v>18</v>
      </c>
      <c r="E808" s="245" t="s">
        <v>51</v>
      </c>
      <c r="F808" s="247">
        <v>93</v>
      </c>
      <c r="G808" s="112" t="str">
        <f t="shared" si="20"/>
        <v>Xuất sắc</v>
      </c>
      <c r="H808" s="159"/>
    </row>
    <row r="809" spans="1:8" s="5" customFormat="1" ht="18.75" customHeight="1" x14ac:dyDescent="0.25">
      <c r="A809" s="106">
        <v>787</v>
      </c>
      <c r="B809" s="243">
        <v>10</v>
      </c>
      <c r="C809" s="244" t="s">
        <v>1825</v>
      </c>
      <c r="D809" s="244" t="s">
        <v>91</v>
      </c>
      <c r="E809" s="245" t="s">
        <v>81</v>
      </c>
      <c r="F809" s="247">
        <v>93</v>
      </c>
      <c r="G809" s="112" t="str">
        <f t="shared" si="20"/>
        <v>Xuất sắc</v>
      </c>
      <c r="H809" s="159"/>
    </row>
    <row r="810" spans="1:8" s="5" customFormat="1" ht="18.75" customHeight="1" x14ac:dyDescent="0.25">
      <c r="A810" s="106">
        <v>788</v>
      </c>
      <c r="B810" s="243">
        <v>11</v>
      </c>
      <c r="C810" s="244" t="s">
        <v>1826</v>
      </c>
      <c r="D810" s="244" t="s">
        <v>408</v>
      </c>
      <c r="E810" s="245" t="s">
        <v>61</v>
      </c>
      <c r="F810" s="247">
        <v>93</v>
      </c>
      <c r="G810" s="112" t="str">
        <f t="shared" si="20"/>
        <v>Xuất sắc</v>
      </c>
      <c r="H810" s="159"/>
    </row>
    <row r="811" spans="1:8" s="5" customFormat="1" ht="18.75" customHeight="1" x14ac:dyDescent="0.25">
      <c r="A811" s="106">
        <v>789</v>
      </c>
      <c r="B811" s="243">
        <v>12</v>
      </c>
      <c r="C811" s="244" t="s">
        <v>1827</v>
      </c>
      <c r="D811" s="244" t="s">
        <v>18</v>
      </c>
      <c r="E811" s="245" t="s">
        <v>218</v>
      </c>
      <c r="F811" s="247">
        <v>93</v>
      </c>
      <c r="G811" s="112" t="str">
        <f t="shared" si="20"/>
        <v>Xuất sắc</v>
      </c>
      <c r="H811" s="159"/>
    </row>
    <row r="812" spans="1:8" s="5" customFormat="1" ht="18.75" customHeight="1" x14ac:dyDescent="0.25">
      <c r="A812" s="106">
        <v>790</v>
      </c>
      <c r="B812" s="243">
        <v>13</v>
      </c>
      <c r="C812" s="244" t="s">
        <v>1828</v>
      </c>
      <c r="D812" s="244" t="s">
        <v>496</v>
      </c>
      <c r="E812" s="245" t="s">
        <v>12</v>
      </c>
      <c r="F812" s="247">
        <v>93</v>
      </c>
      <c r="G812" s="112" t="str">
        <f t="shared" si="20"/>
        <v>Xuất sắc</v>
      </c>
      <c r="H812" s="159"/>
    </row>
    <row r="813" spans="1:8" s="5" customFormat="1" ht="18.75" customHeight="1" x14ac:dyDescent="0.25">
      <c r="A813" s="106">
        <v>791</v>
      </c>
      <c r="B813" s="243">
        <v>14</v>
      </c>
      <c r="C813" s="244" t="s">
        <v>1829</v>
      </c>
      <c r="D813" s="244" t="s">
        <v>1830</v>
      </c>
      <c r="E813" s="245" t="s">
        <v>51</v>
      </c>
      <c r="F813" s="246">
        <v>90</v>
      </c>
      <c r="G813" s="112" t="str">
        <f t="shared" si="20"/>
        <v>Xuất sắc</v>
      </c>
      <c r="H813" s="159"/>
    </row>
    <row r="814" spans="1:8" s="5" customFormat="1" ht="18.75" customHeight="1" x14ac:dyDescent="0.25">
      <c r="A814" s="106">
        <v>792</v>
      </c>
      <c r="B814" s="243">
        <v>15</v>
      </c>
      <c r="C814" s="244" t="s">
        <v>1831</v>
      </c>
      <c r="D814" s="244" t="s">
        <v>102</v>
      </c>
      <c r="E814" s="245" t="s">
        <v>8</v>
      </c>
      <c r="F814" s="246">
        <v>90</v>
      </c>
      <c r="G814" s="112" t="str">
        <f t="shared" si="20"/>
        <v>Xuất sắc</v>
      </c>
      <c r="H814" s="159"/>
    </row>
    <row r="815" spans="1:8" s="5" customFormat="1" ht="18.75" customHeight="1" x14ac:dyDescent="0.25">
      <c r="A815" s="106">
        <v>793</v>
      </c>
      <c r="B815" s="243">
        <v>16</v>
      </c>
      <c r="C815" s="244" t="s">
        <v>1832</v>
      </c>
      <c r="D815" s="244" t="s">
        <v>1833</v>
      </c>
      <c r="E815" s="245" t="s">
        <v>238</v>
      </c>
      <c r="F815" s="246">
        <v>90</v>
      </c>
      <c r="G815" s="112" t="str">
        <f t="shared" si="20"/>
        <v>Xuất sắc</v>
      </c>
      <c r="H815" s="159"/>
    </row>
    <row r="816" spans="1:8" s="5" customFormat="1" ht="18.75" customHeight="1" x14ac:dyDescent="0.25">
      <c r="A816" s="106">
        <v>794</v>
      </c>
      <c r="B816" s="243">
        <v>17</v>
      </c>
      <c r="C816" s="244" t="s">
        <v>1834</v>
      </c>
      <c r="D816" s="244" t="s">
        <v>255</v>
      </c>
      <c r="E816" s="245" t="s">
        <v>80</v>
      </c>
      <c r="F816" s="247">
        <v>90</v>
      </c>
      <c r="G816" s="112" t="str">
        <f t="shared" si="20"/>
        <v>Xuất sắc</v>
      </c>
      <c r="H816" s="159"/>
    </row>
    <row r="817" spans="1:8" s="5" customFormat="1" ht="18.75" customHeight="1" x14ac:dyDescent="0.25">
      <c r="A817" s="106">
        <v>795</v>
      </c>
      <c r="B817" s="243">
        <v>18</v>
      </c>
      <c r="C817" s="244" t="s">
        <v>1835</v>
      </c>
      <c r="D817" s="244" t="s">
        <v>1786</v>
      </c>
      <c r="E817" s="245" t="s">
        <v>80</v>
      </c>
      <c r="F817" s="247">
        <v>90</v>
      </c>
      <c r="G817" s="112" t="str">
        <f t="shared" si="20"/>
        <v>Xuất sắc</v>
      </c>
      <c r="H817" s="159"/>
    </row>
    <row r="818" spans="1:8" s="5" customFormat="1" ht="18.75" customHeight="1" x14ac:dyDescent="0.25">
      <c r="A818" s="106">
        <v>796</v>
      </c>
      <c r="B818" s="243">
        <v>19</v>
      </c>
      <c r="C818" s="244" t="s">
        <v>1836</v>
      </c>
      <c r="D818" s="244" t="s">
        <v>714</v>
      </c>
      <c r="E818" s="245" t="s">
        <v>26</v>
      </c>
      <c r="F818" s="247">
        <v>90</v>
      </c>
      <c r="G818" s="112" t="str">
        <f t="shared" si="20"/>
        <v>Xuất sắc</v>
      </c>
      <c r="H818" s="159"/>
    </row>
    <row r="819" spans="1:8" s="5" customFormat="1" ht="18.75" customHeight="1" x14ac:dyDescent="0.25">
      <c r="A819" s="106">
        <v>797</v>
      </c>
      <c r="B819" s="243">
        <v>20</v>
      </c>
      <c r="C819" s="244" t="s">
        <v>1837</v>
      </c>
      <c r="D819" s="244" t="s">
        <v>1838</v>
      </c>
      <c r="E819" s="245" t="s">
        <v>117</v>
      </c>
      <c r="F819" s="247">
        <v>90</v>
      </c>
      <c r="G819" s="112" t="str">
        <f t="shared" si="20"/>
        <v>Xuất sắc</v>
      </c>
      <c r="H819" s="159"/>
    </row>
    <row r="820" spans="1:8" s="5" customFormat="1" ht="18.75" customHeight="1" x14ac:dyDescent="0.25">
      <c r="A820" s="106">
        <v>798</v>
      </c>
      <c r="B820" s="243">
        <v>21</v>
      </c>
      <c r="C820" s="244" t="s">
        <v>1839</v>
      </c>
      <c r="D820" s="244" t="s">
        <v>1840</v>
      </c>
      <c r="E820" s="245" t="s">
        <v>61</v>
      </c>
      <c r="F820" s="247">
        <v>90</v>
      </c>
      <c r="G820" s="112" t="str">
        <f t="shared" si="20"/>
        <v>Xuất sắc</v>
      </c>
      <c r="H820" s="159"/>
    </row>
    <row r="821" spans="1:8" s="5" customFormat="1" ht="18.75" customHeight="1" x14ac:dyDescent="0.25">
      <c r="A821" s="106">
        <v>799</v>
      </c>
      <c r="B821" s="243">
        <v>22</v>
      </c>
      <c r="C821" s="244" t="s">
        <v>1841</v>
      </c>
      <c r="D821" s="244" t="s">
        <v>1842</v>
      </c>
      <c r="E821" s="245" t="s">
        <v>21</v>
      </c>
      <c r="F821" s="246">
        <v>86</v>
      </c>
      <c r="G821" s="112" t="str">
        <f t="shared" si="20"/>
        <v>Tốt</v>
      </c>
      <c r="H821" s="159"/>
    </row>
    <row r="822" spans="1:8" s="5" customFormat="1" ht="18.75" customHeight="1" x14ac:dyDescent="0.25">
      <c r="A822" s="106">
        <v>800</v>
      </c>
      <c r="B822" s="243">
        <v>23</v>
      </c>
      <c r="C822" s="244" t="s">
        <v>1843</v>
      </c>
      <c r="D822" s="244" t="s">
        <v>1844</v>
      </c>
      <c r="E822" s="245" t="s">
        <v>67</v>
      </c>
      <c r="F822" s="246">
        <v>85</v>
      </c>
      <c r="G822" s="112" t="str">
        <f t="shared" si="20"/>
        <v>Tốt</v>
      </c>
      <c r="H822" s="159"/>
    </row>
    <row r="823" spans="1:8" s="5" customFormat="1" ht="18.75" customHeight="1" x14ac:dyDescent="0.25">
      <c r="A823" s="106">
        <v>801</v>
      </c>
      <c r="B823" s="243">
        <v>24</v>
      </c>
      <c r="C823" s="244" t="s">
        <v>1845</v>
      </c>
      <c r="D823" s="244" t="s">
        <v>65</v>
      </c>
      <c r="E823" s="245" t="s">
        <v>238</v>
      </c>
      <c r="F823" s="247">
        <v>85</v>
      </c>
      <c r="G823" s="112" t="str">
        <f t="shared" si="20"/>
        <v>Tốt</v>
      </c>
      <c r="H823" s="159"/>
    </row>
    <row r="824" spans="1:8" s="5" customFormat="1" ht="18.75" customHeight="1" x14ac:dyDescent="0.25">
      <c r="A824" s="106">
        <v>802</v>
      </c>
      <c r="B824" s="243">
        <v>25</v>
      </c>
      <c r="C824" s="206" t="s">
        <v>1846</v>
      </c>
      <c r="D824" s="206" t="s">
        <v>18</v>
      </c>
      <c r="E824" s="245" t="s">
        <v>26</v>
      </c>
      <c r="F824" s="247">
        <v>85</v>
      </c>
      <c r="G824" s="112" t="str">
        <f t="shared" si="20"/>
        <v>Tốt</v>
      </c>
      <c r="H824" s="159"/>
    </row>
    <row r="825" spans="1:8" s="5" customFormat="1" ht="18.75" customHeight="1" x14ac:dyDescent="0.25">
      <c r="A825" s="106">
        <v>803</v>
      </c>
      <c r="B825" s="243">
        <v>26</v>
      </c>
      <c r="C825" s="244" t="s">
        <v>1847</v>
      </c>
      <c r="D825" s="244" t="s">
        <v>599</v>
      </c>
      <c r="E825" s="245" t="s">
        <v>6</v>
      </c>
      <c r="F825" s="246">
        <v>83</v>
      </c>
      <c r="G825" s="112" t="str">
        <f t="shared" si="20"/>
        <v>Tốt</v>
      </c>
      <c r="H825" s="159"/>
    </row>
    <row r="826" spans="1:8" s="5" customFormat="1" ht="18.75" customHeight="1" x14ac:dyDescent="0.25">
      <c r="A826" s="106">
        <v>804</v>
      </c>
      <c r="B826" s="243">
        <v>27</v>
      </c>
      <c r="C826" s="244" t="s">
        <v>1848</v>
      </c>
      <c r="D826" s="244" t="s">
        <v>115</v>
      </c>
      <c r="E826" s="245" t="s">
        <v>22</v>
      </c>
      <c r="F826" s="247">
        <v>83</v>
      </c>
      <c r="G826" s="112" t="str">
        <f t="shared" si="20"/>
        <v>Tốt</v>
      </c>
      <c r="H826" s="159"/>
    </row>
    <row r="827" spans="1:8" s="5" customFormat="1" ht="18.75" customHeight="1" x14ac:dyDescent="0.25">
      <c r="A827" s="106">
        <v>805</v>
      </c>
      <c r="B827" s="243">
        <v>28</v>
      </c>
      <c r="C827" s="244" t="s">
        <v>1849</v>
      </c>
      <c r="D827" s="244" t="s">
        <v>1850</v>
      </c>
      <c r="E827" s="245" t="s">
        <v>147</v>
      </c>
      <c r="F827" s="246">
        <v>83</v>
      </c>
      <c r="G827" s="112" t="str">
        <f t="shared" si="20"/>
        <v>Tốt</v>
      </c>
      <c r="H827" s="159"/>
    </row>
    <row r="828" spans="1:8" s="5" customFormat="1" ht="18.75" customHeight="1" x14ac:dyDescent="0.25">
      <c r="A828" s="106">
        <v>806</v>
      </c>
      <c r="B828" s="243">
        <v>29</v>
      </c>
      <c r="C828" s="244" t="s">
        <v>1851</v>
      </c>
      <c r="D828" s="244" t="s">
        <v>200</v>
      </c>
      <c r="E828" s="245" t="s">
        <v>47</v>
      </c>
      <c r="F828" s="247">
        <v>82</v>
      </c>
      <c r="G828" s="112" t="str">
        <f t="shared" si="20"/>
        <v>Tốt</v>
      </c>
      <c r="H828" s="159"/>
    </row>
    <row r="829" spans="1:8" s="5" customFormat="1" ht="18.75" customHeight="1" x14ac:dyDescent="0.25">
      <c r="A829" s="106">
        <v>807</v>
      </c>
      <c r="B829" s="243">
        <v>30</v>
      </c>
      <c r="C829" s="244" t="s">
        <v>1852</v>
      </c>
      <c r="D829" s="244" t="s">
        <v>1853</v>
      </c>
      <c r="E829" s="245" t="s">
        <v>20</v>
      </c>
      <c r="F829" s="246">
        <v>82</v>
      </c>
      <c r="G829" s="112" t="str">
        <f t="shared" si="20"/>
        <v>Tốt</v>
      </c>
      <c r="H829" s="159"/>
    </row>
    <row r="830" spans="1:8" s="5" customFormat="1" ht="18.75" customHeight="1" x14ac:dyDescent="0.25">
      <c r="A830" s="106">
        <v>808</v>
      </c>
      <c r="B830" s="243">
        <v>31</v>
      </c>
      <c r="C830" s="244" t="s">
        <v>1854</v>
      </c>
      <c r="D830" s="244" t="s">
        <v>393</v>
      </c>
      <c r="E830" s="245" t="s">
        <v>16</v>
      </c>
      <c r="F830" s="246">
        <v>82</v>
      </c>
      <c r="G830" s="112" t="str">
        <f t="shared" si="20"/>
        <v>Tốt</v>
      </c>
      <c r="H830" s="159"/>
    </row>
    <row r="831" spans="1:8" s="5" customFormat="1" ht="18.75" customHeight="1" x14ac:dyDescent="0.25">
      <c r="A831" s="106">
        <v>809</v>
      </c>
      <c r="B831" s="243">
        <v>32</v>
      </c>
      <c r="C831" s="244" t="s">
        <v>1855</v>
      </c>
      <c r="D831" s="244" t="s">
        <v>1856</v>
      </c>
      <c r="E831" s="245" t="s">
        <v>147</v>
      </c>
      <c r="F831" s="247">
        <v>82</v>
      </c>
      <c r="G831" s="112" t="str">
        <f t="shared" si="20"/>
        <v>Tốt</v>
      </c>
      <c r="H831" s="159"/>
    </row>
    <row r="832" spans="1:8" s="5" customFormat="1" ht="18.75" customHeight="1" x14ac:dyDescent="0.25">
      <c r="A832" s="106">
        <v>810</v>
      </c>
      <c r="B832" s="243">
        <v>33</v>
      </c>
      <c r="C832" s="244" t="s">
        <v>1857</v>
      </c>
      <c r="D832" s="244" t="s">
        <v>1858</v>
      </c>
      <c r="E832" s="245" t="s">
        <v>26</v>
      </c>
      <c r="F832" s="247">
        <v>82</v>
      </c>
      <c r="G832" s="112" t="str">
        <f t="shared" si="20"/>
        <v>Tốt</v>
      </c>
      <c r="H832" s="159"/>
    </row>
    <row r="833" spans="1:8" s="5" customFormat="1" ht="18.75" customHeight="1" x14ac:dyDescent="0.25">
      <c r="A833" s="106">
        <v>811</v>
      </c>
      <c r="B833" s="243">
        <v>34</v>
      </c>
      <c r="C833" s="244" t="s">
        <v>1859</v>
      </c>
      <c r="D833" s="244" t="s">
        <v>1860</v>
      </c>
      <c r="E833" s="245" t="s">
        <v>34</v>
      </c>
      <c r="F833" s="246">
        <v>81</v>
      </c>
      <c r="G833" s="112" t="str">
        <f t="shared" si="20"/>
        <v>Tốt</v>
      </c>
      <c r="H833" s="159"/>
    </row>
    <row r="834" spans="1:8" s="5" customFormat="1" ht="18.75" customHeight="1" x14ac:dyDescent="0.25">
      <c r="A834" s="106">
        <v>812</v>
      </c>
      <c r="B834" s="243">
        <v>35</v>
      </c>
      <c r="C834" s="244" t="s">
        <v>1861</v>
      </c>
      <c r="D834" s="244" t="s">
        <v>138</v>
      </c>
      <c r="E834" s="245" t="s">
        <v>21</v>
      </c>
      <c r="F834" s="246">
        <v>81</v>
      </c>
      <c r="G834" s="112" t="str">
        <f t="shared" si="20"/>
        <v>Tốt</v>
      </c>
      <c r="H834" s="159"/>
    </row>
    <row r="835" spans="1:8" s="5" customFormat="1" ht="18.75" customHeight="1" x14ac:dyDescent="0.25">
      <c r="A835" s="106">
        <v>813</v>
      </c>
      <c r="B835" s="243">
        <v>36</v>
      </c>
      <c r="C835" s="244" t="s">
        <v>1862</v>
      </c>
      <c r="D835" s="244" t="s">
        <v>75</v>
      </c>
      <c r="E835" s="245" t="s">
        <v>16</v>
      </c>
      <c r="F835" s="246">
        <v>81</v>
      </c>
      <c r="G835" s="112" t="str">
        <f t="shared" si="20"/>
        <v>Tốt</v>
      </c>
      <c r="H835" s="159"/>
    </row>
    <row r="836" spans="1:8" s="5" customFormat="1" ht="18.75" customHeight="1" x14ac:dyDescent="0.25">
      <c r="A836" s="106">
        <v>814</v>
      </c>
      <c r="B836" s="243">
        <v>37</v>
      </c>
      <c r="C836" s="244" t="s">
        <v>1863</v>
      </c>
      <c r="D836" s="244" t="s">
        <v>279</v>
      </c>
      <c r="E836" s="245" t="s">
        <v>67</v>
      </c>
      <c r="F836" s="246">
        <v>80</v>
      </c>
      <c r="G836" s="112" t="str">
        <f t="shared" si="20"/>
        <v>Tốt</v>
      </c>
      <c r="H836" s="159"/>
    </row>
    <row r="837" spans="1:8" s="5" customFormat="1" ht="18.75" customHeight="1" x14ac:dyDescent="0.25">
      <c r="A837" s="106">
        <v>815</v>
      </c>
      <c r="B837" s="243">
        <v>38</v>
      </c>
      <c r="C837" s="244" t="s">
        <v>1864</v>
      </c>
      <c r="D837" s="244" t="s">
        <v>1865</v>
      </c>
      <c r="E837" s="245" t="s">
        <v>34</v>
      </c>
      <c r="F837" s="246">
        <v>80</v>
      </c>
      <c r="G837" s="112" t="str">
        <f t="shared" si="20"/>
        <v>Tốt</v>
      </c>
      <c r="H837" s="159"/>
    </row>
    <row r="838" spans="1:8" s="5" customFormat="1" ht="18.75" customHeight="1" x14ac:dyDescent="0.25">
      <c r="A838" s="106">
        <v>816</v>
      </c>
      <c r="B838" s="243">
        <v>39</v>
      </c>
      <c r="C838" s="244" t="s">
        <v>1866</v>
      </c>
      <c r="D838" s="244" t="s">
        <v>145</v>
      </c>
      <c r="E838" s="245" t="s">
        <v>39</v>
      </c>
      <c r="F838" s="246">
        <v>80</v>
      </c>
      <c r="G838" s="112" t="str">
        <f t="shared" si="20"/>
        <v>Tốt</v>
      </c>
      <c r="H838" s="159"/>
    </row>
    <row r="839" spans="1:8" s="5" customFormat="1" ht="18.75" customHeight="1" x14ac:dyDescent="0.25">
      <c r="A839" s="106">
        <v>817</v>
      </c>
      <c r="B839" s="243">
        <v>40</v>
      </c>
      <c r="C839" s="244" t="s">
        <v>1867</v>
      </c>
      <c r="D839" s="244" t="s">
        <v>176</v>
      </c>
      <c r="E839" s="245" t="s">
        <v>45</v>
      </c>
      <c r="F839" s="246">
        <v>80</v>
      </c>
      <c r="G839" s="112" t="str">
        <f t="shared" si="20"/>
        <v>Tốt</v>
      </c>
      <c r="H839" s="159"/>
    </row>
    <row r="840" spans="1:8" s="5" customFormat="1" ht="18.75" customHeight="1" x14ac:dyDescent="0.25">
      <c r="A840" s="106">
        <v>818</v>
      </c>
      <c r="B840" s="243">
        <v>41</v>
      </c>
      <c r="C840" s="244" t="s">
        <v>1868</v>
      </c>
      <c r="D840" s="244" t="s">
        <v>1869</v>
      </c>
      <c r="E840" s="245" t="s">
        <v>29</v>
      </c>
      <c r="F840" s="246">
        <v>80</v>
      </c>
      <c r="G840" s="112" t="str">
        <f t="shared" si="20"/>
        <v>Tốt</v>
      </c>
      <c r="H840" s="159"/>
    </row>
    <row r="841" spans="1:8" s="5" customFormat="1" ht="18.75" customHeight="1" x14ac:dyDescent="0.25">
      <c r="A841" s="106">
        <v>819</v>
      </c>
      <c r="B841" s="243">
        <v>42</v>
      </c>
      <c r="C841" s="244" t="s">
        <v>1870</v>
      </c>
      <c r="D841" s="244" t="s">
        <v>344</v>
      </c>
      <c r="E841" s="245" t="s">
        <v>51</v>
      </c>
      <c r="F841" s="246">
        <v>80</v>
      </c>
      <c r="G841" s="112" t="str">
        <f t="shared" si="20"/>
        <v>Tốt</v>
      </c>
      <c r="H841" s="159"/>
    </row>
    <row r="842" spans="1:8" s="5" customFormat="1" ht="18.75" customHeight="1" x14ac:dyDescent="0.25">
      <c r="A842" s="106">
        <v>820</v>
      </c>
      <c r="B842" s="243">
        <v>43</v>
      </c>
      <c r="C842" s="244" t="s">
        <v>1871</v>
      </c>
      <c r="D842" s="244" t="s">
        <v>1872</v>
      </c>
      <c r="E842" s="245" t="s">
        <v>54</v>
      </c>
      <c r="F842" s="246">
        <v>80</v>
      </c>
      <c r="G842" s="112" t="str">
        <f t="shared" si="20"/>
        <v>Tốt</v>
      </c>
      <c r="H842" s="159"/>
    </row>
    <row r="843" spans="1:8" s="5" customFormat="1" ht="18.75" customHeight="1" x14ac:dyDescent="0.25">
      <c r="A843" s="106">
        <v>821</v>
      </c>
      <c r="B843" s="243">
        <v>44</v>
      </c>
      <c r="C843" s="244" t="s">
        <v>1873</v>
      </c>
      <c r="D843" s="244" t="s">
        <v>1874</v>
      </c>
      <c r="E843" s="245" t="s">
        <v>207</v>
      </c>
      <c r="F843" s="246">
        <v>80</v>
      </c>
      <c r="G843" s="112" t="str">
        <f t="shared" si="20"/>
        <v>Tốt</v>
      </c>
      <c r="H843" s="159"/>
    </row>
    <row r="844" spans="1:8" s="5" customFormat="1" ht="18.75" customHeight="1" x14ac:dyDescent="0.25">
      <c r="A844" s="106">
        <v>822</v>
      </c>
      <c r="B844" s="243">
        <v>45</v>
      </c>
      <c r="C844" s="244" t="s">
        <v>1875</v>
      </c>
      <c r="D844" s="244" t="s">
        <v>18</v>
      </c>
      <c r="E844" s="245" t="s">
        <v>8</v>
      </c>
      <c r="F844" s="246">
        <v>80</v>
      </c>
      <c r="G844" s="112" t="str">
        <f t="shared" si="20"/>
        <v>Tốt</v>
      </c>
      <c r="H844" s="159"/>
    </row>
    <row r="845" spans="1:8" s="5" customFormat="1" ht="18.75" customHeight="1" x14ac:dyDescent="0.25">
      <c r="A845" s="106">
        <v>823</v>
      </c>
      <c r="B845" s="243">
        <v>46</v>
      </c>
      <c r="C845" s="244" t="s">
        <v>1876</v>
      </c>
      <c r="D845" s="244" t="s">
        <v>56</v>
      </c>
      <c r="E845" s="245" t="s">
        <v>8</v>
      </c>
      <c r="F845" s="247">
        <v>80</v>
      </c>
      <c r="G845" s="112" t="str">
        <f t="shared" si="20"/>
        <v>Tốt</v>
      </c>
      <c r="H845" s="159"/>
    </row>
    <row r="846" spans="1:8" s="5" customFormat="1" ht="18.75" customHeight="1" x14ac:dyDescent="0.25">
      <c r="A846" s="106">
        <v>824</v>
      </c>
      <c r="B846" s="243">
        <v>47</v>
      </c>
      <c r="C846" s="244" t="s">
        <v>1877</v>
      </c>
      <c r="D846" s="244" t="s">
        <v>239</v>
      </c>
      <c r="E846" s="245" t="s">
        <v>10</v>
      </c>
      <c r="F846" s="247">
        <v>80</v>
      </c>
      <c r="G846" s="112" t="str">
        <f t="shared" si="20"/>
        <v>Tốt</v>
      </c>
      <c r="H846" s="159"/>
    </row>
    <row r="847" spans="1:8" s="5" customFormat="1" ht="18.75" customHeight="1" x14ac:dyDescent="0.25">
      <c r="A847" s="106">
        <v>825</v>
      </c>
      <c r="B847" s="243">
        <v>48</v>
      </c>
      <c r="C847" s="244" t="s">
        <v>1878</v>
      </c>
      <c r="D847" s="244" t="s">
        <v>1879</v>
      </c>
      <c r="E847" s="245" t="s">
        <v>61</v>
      </c>
      <c r="F847" s="247">
        <v>80</v>
      </c>
      <c r="G847" s="112" t="str">
        <f t="shared" si="20"/>
        <v>Tốt</v>
      </c>
      <c r="H847" s="159"/>
    </row>
    <row r="848" spans="1:8" s="5" customFormat="1" ht="18.75" customHeight="1" x14ac:dyDescent="0.25">
      <c r="A848" s="106">
        <v>826</v>
      </c>
      <c r="B848" s="243">
        <v>49</v>
      </c>
      <c r="C848" s="244" t="s">
        <v>1880</v>
      </c>
      <c r="D848" s="244" t="s">
        <v>46</v>
      </c>
      <c r="E848" s="245" t="s">
        <v>61</v>
      </c>
      <c r="F848" s="247">
        <v>80</v>
      </c>
      <c r="G848" s="112" t="str">
        <f t="shared" si="20"/>
        <v>Tốt</v>
      </c>
      <c r="H848" s="159"/>
    </row>
    <row r="849" spans="1:9" s="5" customFormat="1" ht="18.75" customHeight="1" x14ac:dyDescent="0.25">
      <c r="A849" s="106">
        <v>827</v>
      </c>
      <c r="B849" s="243">
        <v>50</v>
      </c>
      <c r="C849" s="244" t="s">
        <v>1881</v>
      </c>
      <c r="D849" s="244" t="s">
        <v>1882</v>
      </c>
      <c r="E849" s="245" t="s">
        <v>12</v>
      </c>
      <c r="F849" s="247">
        <v>80</v>
      </c>
      <c r="G849" s="112" t="str">
        <f t="shared" si="20"/>
        <v>Tốt</v>
      </c>
      <c r="H849" s="159"/>
    </row>
    <row r="850" spans="1:9" s="5" customFormat="1" ht="18.75" customHeight="1" x14ac:dyDescent="0.25">
      <c r="A850" s="106">
        <v>828</v>
      </c>
      <c r="B850" s="243">
        <v>51</v>
      </c>
      <c r="C850" s="244" t="s">
        <v>1883</v>
      </c>
      <c r="D850" s="244" t="s">
        <v>1884</v>
      </c>
      <c r="E850" s="245" t="s">
        <v>8</v>
      </c>
      <c r="F850" s="246">
        <v>75</v>
      </c>
      <c r="G850" s="112" t="str">
        <f t="shared" si="20"/>
        <v>Khá</v>
      </c>
      <c r="H850" s="159"/>
    </row>
    <row r="851" spans="1:9" s="5" customFormat="1" ht="18.75" customHeight="1" x14ac:dyDescent="0.25">
      <c r="A851" s="106">
        <v>829</v>
      </c>
      <c r="B851" s="243">
        <v>52</v>
      </c>
      <c r="C851" s="244" t="s">
        <v>1885</v>
      </c>
      <c r="D851" s="244" t="s">
        <v>136</v>
      </c>
      <c r="E851" s="245" t="s">
        <v>12</v>
      </c>
      <c r="F851" s="247">
        <v>75</v>
      </c>
      <c r="G851" s="112" t="str">
        <f t="shared" si="20"/>
        <v>Khá</v>
      </c>
      <c r="H851" s="159"/>
    </row>
    <row r="852" spans="1:9" s="5" customFormat="1" ht="18.75" customHeight="1" x14ac:dyDescent="0.25">
      <c r="A852" s="106">
        <v>830</v>
      </c>
      <c r="B852" s="243">
        <v>53</v>
      </c>
      <c r="C852" s="244" t="s">
        <v>1886</v>
      </c>
      <c r="D852" s="244" t="s">
        <v>1166</v>
      </c>
      <c r="E852" s="245" t="s">
        <v>1887</v>
      </c>
      <c r="F852" s="247">
        <v>74</v>
      </c>
      <c r="G852" s="112" t="str">
        <f t="shared" si="20"/>
        <v>Khá</v>
      </c>
      <c r="H852" s="159"/>
    </row>
    <row r="853" spans="1:9" s="5" customFormat="1" ht="18.75" customHeight="1" x14ac:dyDescent="0.25">
      <c r="A853" s="106">
        <v>831</v>
      </c>
      <c r="B853" s="243">
        <v>54</v>
      </c>
      <c r="C853" s="244" t="s">
        <v>1888</v>
      </c>
      <c r="D853" s="244" t="s">
        <v>1889</v>
      </c>
      <c r="E853" s="245" t="s">
        <v>190</v>
      </c>
      <c r="F853" s="246">
        <v>73</v>
      </c>
      <c r="G853" s="112" t="str">
        <f t="shared" si="20"/>
        <v>Khá</v>
      </c>
      <c r="H853" s="159"/>
    </row>
    <row r="854" spans="1:9" s="5" customFormat="1" ht="18.75" customHeight="1" x14ac:dyDescent="0.25">
      <c r="A854" s="106">
        <v>832</v>
      </c>
      <c r="B854" s="243">
        <v>55</v>
      </c>
      <c r="C854" s="244" t="s">
        <v>1890</v>
      </c>
      <c r="D854" s="244" t="s">
        <v>986</v>
      </c>
      <c r="E854" s="245" t="s">
        <v>61</v>
      </c>
      <c r="F854" s="247">
        <v>72</v>
      </c>
      <c r="G854" s="112" t="str">
        <f t="shared" si="20"/>
        <v>Khá</v>
      </c>
      <c r="H854" s="159"/>
    </row>
    <row r="855" spans="1:9" s="5" customFormat="1" ht="18.75" customHeight="1" x14ac:dyDescent="0.25">
      <c r="A855" s="106">
        <v>833</v>
      </c>
      <c r="B855" s="243">
        <v>56</v>
      </c>
      <c r="C855" s="244" t="s">
        <v>1891</v>
      </c>
      <c r="D855" s="244" t="s">
        <v>48</v>
      </c>
      <c r="E855" s="245" t="s">
        <v>14</v>
      </c>
      <c r="F855" s="246">
        <v>71</v>
      </c>
      <c r="G855" s="112" t="str">
        <f t="shared" si="20"/>
        <v>Khá</v>
      </c>
      <c r="H855" s="159"/>
    </row>
    <row r="856" spans="1:9" s="5" customFormat="1" ht="18.75" customHeight="1" x14ac:dyDescent="0.25">
      <c r="A856" s="106">
        <v>834</v>
      </c>
      <c r="B856" s="243">
        <v>57</v>
      </c>
      <c r="C856" s="244" t="s">
        <v>1892</v>
      </c>
      <c r="D856" s="244" t="s">
        <v>1893</v>
      </c>
      <c r="E856" s="245" t="s">
        <v>34</v>
      </c>
      <c r="F856" s="246">
        <v>65</v>
      </c>
      <c r="G856" s="112" t="str">
        <f t="shared" si="20"/>
        <v>Khá</v>
      </c>
      <c r="H856" s="159"/>
    </row>
    <row r="857" spans="1:9" s="5" customFormat="1" ht="18.75" customHeight="1" x14ac:dyDescent="0.25">
      <c r="A857" s="106">
        <v>835</v>
      </c>
      <c r="B857" s="243">
        <v>58</v>
      </c>
      <c r="C857" s="244" t="s">
        <v>1894</v>
      </c>
      <c r="D857" s="244" t="s">
        <v>48</v>
      </c>
      <c r="E857" s="245" t="s">
        <v>54</v>
      </c>
      <c r="F857" s="247">
        <v>65</v>
      </c>
      <c r="G857" s="112" t="str">
        <f t="shared" si="20"/>
        <v>Khá</v>
      </c>
      <c r="H857" s="159"/>
    </row>
    <row r="858" spans="1:9" s="5" customFormat="1" ht="18.75" customHeight="1" x14ac:dyDescent="0.25">
      <c r="A858" s="106">
        <v>836</v>
      </c>
      <c r="B858" s="243">
        <v>59</v>
      </c>
      <c r="C858" s="248" t="s">
        <v>1895</v>
      </c>
      <c r="D858" s="248" t="s">
        <v>1896</v>
      </c>
      <c r="E858" s="245" t="s">
        <v>54</v>
      </c>
      <c r="F858" s="247">
        <v>65</v>
      </c>
      <c r="G858" s="112" t="str">
        <f t="shared" si="20"/>
        <v>Khá</v>
      </c>
      <c r="H858" s="159"/>
    </row>
    <row r="859" spans="1:9" s="5" customFormat="1" ht="18.75" customHeight="1" x14ac:dyDescent="0.25">
      <c r="A859" s="106">
        <v>837</v>
      </c>
      <c r="B859" s="243">
        <v>60</v>
      </c>
      <c r="C859" s="244" t="s">
        <v>1897</v>
      </c>
      <c r="D859" s="244" t="s">
        <v>65</v>
      </c>
      <c r="E859" s="245" t="s">
        <v>25</v>
      </c>
      <c r="F859" s="246">
        <v>65</v>
      </c>
      <c r="G859" s="112" t="str">
        <f t="shared" si="20"/>
        <v>Khá</v>
      </c>
      <c r="H859" s="159"/>
    </row>
    <row r="860" spans="1:9" s="5" customFormat="1" ht="18.75" customHeight="1" x14ac:dyDescent="0.25">
      <c r="A860" s="106">
        <v>838</v>
      </c>
      <c r="B860" s="243">
        <v>61</v>
      </c>
      <c r="C860" s="244" t="s">
        <v>1898</v>
      </c>
      <c r="D860" s="244" t="s">
        <v>1899</v>
      </c>
      <c r="E860" s="245" t="s">
        <v>180</v>
      </c>
      <c r="F860" s="247">
        <v>65</v>
      </c>
      <c r="G860" s="112" t="str">
        <f t="shared" si="20"/>
        <v>Khá</v>
      </c>
      <c r="H860" s="159"/>
    </row>
    <row r="861" spans="1:9" s="5" customFormat="1" ht="18.75" customHeight="1" x14ac:dyDescent="0.25">
      <c r="A861" s="106">
        <v>839</v>
      </c>
      <c r="B861" s="249">
        <v>62</v>
      </c>
      <c r="C861" s="244" t="s">
        <v>1900</v>
      </c>
      <c r="D861" s="244" t="s">
        <v>159</v>
      </c>
      <c r="E861" s="245" t="s">
        <v>64</v>
      </c>
      <c r="F861" s="247">
        <v>65</v>
      </c>
      <c r="G861" s="112" t="str">
        <f t="shared" si="20"/>
        <v>Khá</v>
      </c>
      <c r="H861" s="159"/>
    </row>
    <row r="862" spans="1:9" s="5" customFormat="1" ht="18.75" customHeight="1" x14ac:dyDescent="0.25">
      <c r="A862" s="106">
        <v>840</v>
      </c>
      <c r="B862" s="243">
        <v>63</v>
      </c>
      <c r="C862" s="250" t="s">
        <v>1901</v>
      </c>
      <c r="D862" s="250" t="s">
        <v>1733</v>
      </c>
      <c r="E862" s="251" t="s">
        <v>24</v>
      </c>
      <c r="F862" s="252">
        <v>0</v>
      </c>
      <c r="G862" s="122" t="str">
        <f t="shared" si="20"/>
        <v>Kém</v>
      </c>
      <c r="H862" s="252" t="s">
        <v>2341</v>
      </c>
    </row>
    <row r="863" spans="1:9" s="5" customFormat="1" x14ac:dyDescent="0.25">
      <c r="A863" s="124"/>
      <c r="B863" s="253"/>
      <c r="C863" s="136" t="s">
        <v>1902</v>
      </c>
      <c r="D863" s="136"/>
      <c r="E863" s="136"/>
      <c r="F863" s="223"/>
      <c r="G863" s="223"/>
      <c r="H863" s="74"/>
      <c r="I863" s="74"/>
    </row>
    <row r="864" spans="1:9" s="5" customFormat="1" x14ac:dyDescent="0.25">
      <c r="A864" s="106">
        <v>841</v>
      </c>
      <c r="B864" s="254">
        <v>1</v>
      </c>
      <c r="C864" s="141" t="s">
        <v>1903</v>
      </c>
      <c r="D864" s="141" t="s">
        <v>333</v>
      </c>
      <c r="E864" s="141" t="s">
        <v>7</v>
      </c>
      <c r="F864" s="143">
        <v>100</v>
      </c>
      <c r="G864" s="112" t="str">
        <f t="shared" ref="G864:G924" si="21">IF(F864&gt;=90,"Xuất sắc",IF(F864&gt;=80,"Tốt",IF(F864&gt;=65,"Khá",IF(F864&gt;=50,"Trung bình",IF(F864&gt;=35,"Yếu","Kém")))))</f>
        <v>Xuất sắc</v>
      </c>
      <c r="H864" s="143"/>
    </row>
    <row r="865" spans="1:8" s="5" customFormat="1" x14ac:dyDescent="0.25">
      <c r="A865" s="106">
        <v>842</v>
      </c>
      <c r="B865" s="254">
        <v>2</v>
      </c>
      <c r="C865" s="141" t="s">
        <v>1904</v>
      </c>
      <c r="D865" s="255" t="s">
        <v>1905</v>
      </c>
      <c r="E865" s="255" t="s">
        <v>1381</v>
      </c>
      <c r="F865" s="256">
        <v>99</v>
      </c>
      <c r="G865" s="112" t="str">
        <f t="shared" si="21"/>
        <v>Xuất sắc</v>
      </c>
      <c r="H865" s="143"/>
    </row>
    <row r="866" spans="1:8" s="5" customFormat="1" x14ac:dyDescent="0.25">
      <c r="A866" s="106">
        <v>843</v>
      </c>
      <c r="B866" s="254">
        <v>3</v>
      </c>
      <c r="C866" s="141" t="s">
        <v>1906</v>
      </c>
      <c r="D866" s="141" t="s">
        <v>44</v>
      </c>
      <c r="E866" s="141" t="s">
        <v>15</v>
      </c>
      <c r="F866" s="143">
        <v>98</v>
      </c>
      <c r="G866" s="112" t="str">
        <f t="shared" si="21"/>
        <v>Xuất sắc</v>
      </c>
      <c r="H866" s="143"/>
    </row>
    <row r="867" spans="1:8" s="5" customFormat="1" x14ac:dyDescent="0.25">
      <c r="A867" s="106">
        <v>844</v>
      </c>
      <c r="B867" s="254">
        <v>4</v>
      </c>
      <c r="C867" s="141" t="s">
        <v>1907</v>
      </c>
      <c r="D867" s="141" t="s">
        <v>1908</v>
      </c>
      <c r="E867" s="141" t="s">
        <v>59</v>
      </c>
      <c r="F867" s="257">
        <v>97</v>
      </c>
      <c r="G867" s="112" t="str">
        <f t="shared" si="21"/>
        <v>Xuất sắc</v>
      </c>
      <c r="H867" s="257"/>
    </row>
    <row r="868" spans="1:8" s="5" customFormat="1" x14ac:dyDescent="0.25">
      <c r="A868" s="106">
        <v>845</v>
      </c>
      <c r="B868" s="254">
        <v>5</v>
      </c>
      <c r="C868" s="141" t="s">
        <v>1909</v>
      </c>
      <c r="D868" s="141" t="s">
        <v>1910</v>
      </c>
      <c r="E868" s="141" t="s">
        <v>178</v>
      </c>
      <c r="F868" s="143">
        <v>96</v>
      </c>
      <c r="G868" s="112" t="str">
        <f t="shared" si="21"/>
        <v>Xuất sắc</v>
      </c>
      <c r="H868" s="143"/>
    </row>
    <row r="869" spans="1:8" s="5" customFormat="1" x14ac:dyDescent="0.25">
      <c r="A869" s="106">
        <v>846</v>
      </c>
      <c r="B869" s="254">
        <v>6</v>
      </c>
      <c r="C869" s="183" t="s">
        <v>1911</v>
      </c>
      <c r="D869" s="183" t="s">
        <v>1912</v>
      </c>
      <c r="E869" s="183" t="s">
        <v>25</v>
      </c>
      <c r="F869" s="258">
        <v>96</v>
      </c>
      <c r="G869" s="112" t="str">
        <f t="shared" si="21"/>
        <v>Xuất sắc</v>
      </c>
      <c r="H869" s="318"/>
    </row>
    <row r="870" spans="1:8" s="5" customFormat="1" x14ac:dyDescent="0.25">
      <c r="A870" s="106">
        <v>847</v>
      </c>
      <c r="B870" s="254">
        <v>7</v>
      </c>
      <c r="C870" s="141" t="s">
        <v>1913</v>
      </c>
      <c r="D870" s="141" t="s">
        <v>188</v>
      </c>
      <c r="E870" s="141" t="s">
        <v>34</v>
      </c>
      <c r="F870" s="143">
        <v>95</v>
      </c>
      <c r="G870" s="112" t="str">
        <f t="shared" si="21"/>
        <v>Xuất sắc</v>
      </c>
      <c r="H870" s="143"/>
    </row>
    <row r="871" spans="1:8" s="5" customFormat="1" x14ac:dyDescent="0.25">
      <c r="A871" s="106">
        <v>848</v>
      </c>
      <c r="B871" s="254">
        <v>8</v>
      </c>
      <c r="C871" s="141" t="s">
        <v>1914</v>
      </c>
      <c r="D871" s="141" t="s">
        <v>18</v>
      </c>
      <c r="E871" s="141" t="s">
        <v>119</v>
      </c>
      <c r="F871" s="257">
        <v>94</v>
      </c>
      <c r="G871" s="112" t="str">
        <f t="shared" si="21"/>
        <v>Xuất sắc</v>
      </c>
      <c r="H871" s="257"/>
    </row>
    <row r="872" spans="1:8" s="5" customFormat="1" x14ac:dyDescent="0.25">
      <c r="A872" s="106">
        <v>849</v>
      </c>
      <c r="B872" s="254">
        <v>9</v>
      </c>
      <c r="C872" s="141" t="s">
        <v>1915</v>
      </c>
      <c r="D872" s="141" t="s">
        <v>670</v>
      </c>
      <c r="E872" s="141" t="s">
        <v>6</v>
      </c>
      <c r="F872" s="143">
        <v>90</v>
      </c>
      <c r="G872" s="112" t="str">
        <f t="shared" si="21"/>
        <v>Xuất sắc</v>
      </c>
      <c r="H872" s="143"/>
    </row>
    <row r="873" spans="1:8" s="5" customFormat="1" x14ac:dyDescent="0.25">
      <c r="A873" s="106">
        <v>850</v>
      </c>
      <c r="B873" s="254">
        <v>10</v>
      </c>
      <c r="C873" s="141" t="s">
        <v>1916</v>
      </c>
      <c r="D873" s="141" t="s">
        <v>1917</v>
      </c>
      <c r="E873" s="141" t="s">
        <v>1918</v>
      </c>
      <c r="F873" s="143">
        <v>89</v>
      </c>
      <c r="G873" s="112" t="str">
        <f t="shared" si="21"/>
        <v>Tốt</v>
      </c>
      <c r="H873" s="143"/>
    </row>
    <row r="874" spans="1:8" s="5" customFormat="1" x14ac:dyDescent="0.25">
      <c r="A874" s="106">
        <v>851</v>
      </c>
      <c r="B874" s="254">
        <v>11</v>
      </c>
      <c r="C874" s="141" t="s">
        <v>1919</v>
      </c>
      <c r="D874" s="141" t="s">
        <v>216</v>
      </c>
      <c r="E874" s="141" t="s">
        <v>45</v>
      </c>
      <c r="F874" s="143">
        <v>89</v>
      </c>
      <c r="G874" s="112" t="str">
        <f t="shared" si="21"/>
        <v>Tốt</v>
      </c>
      <c r="H874" s="257"/>
    </row>
    <row r="875" spans="1:8" s="5" customFormat="1" x14ac:dyDescent="0.25">
      <c r="A875" s="106">
        <v>852</v>
      </c>
      <c r="B875" s="254">
        <v>12</v>
      </c>
      <c r="C875" s="141" t="s">
        <v>1920</v>
      </c>
      <c r="D875" s="141" t="s">
        <v>790</v>
      </c>
      <c r="E875" s="141" t="s">
        <v>21</v>
      </c>
      <c r="F875" s="143">
        <v>89</v>
      </c>
      <c r="G875" s="112" t="str">
        <f t="shared" si="21"/>
        <v>Tốt</v>
      </c>
      <c r="H875" s="143"/>
    </row>
    <row r="876" spans="1:8" s="5" customFormat="1" x14ac:dyDescent="0.25">
      <c r="A876" s="106">
        <v>853</v>
      </c>
      <c r="B876" s="254">
        <v>13</v>
      </c>
      <c r="C876" s="141" t="s">
        <v>1921</v>
      </c>
      <c r="D876" s="141" t="s">
        <v>1592</v>
      </c>
      <c r="E876" s="141" t="s">
        <v>80</v>
      </c>
      <c r="F876" s="257">
        <v>89</v>
      </c>
      <c r="G876" s="112" t="str">
        <f t="shared" si="21"/>
        <v>Tốt</v>
      </c>
      <c r="H876" s="257"/>
    </row>
    <row r="877" spans="1:8" s="5" customFormat="1" x14ac:dyDescent="0.25">
      <c r="A877" s="106">
        <v>854</v>
      </c>
      <c r="B877" s="254">
        <v>14</v>
      </c>
      <c r="C877" s="141" t="s">
        <v>1922</v>
      </c>
      <c r="D877" s="141" t="s">
        <v>231</v>
      </c>
      <c r="E877" s="141" t="s">
        <v>14</v>
      </c>
      <c r="F877" s="143">
        <v>88</v>
      </c>
      <c r="G877" s="112" t="str">
        <f t="shared" si="21"/>
        <v>Tốt</v>
      </c>
      <c r="H877" s="143"/>
    </row>
    <row r="878" spans="1:8" s="5" customFormat="1" x14ac:dyDescent="0.25">
      <c r="A878" s="106">
        <v>855</v>
      </c>
      <c r="B878" s="254">
        <v>15</v>
      </c>
      <c r="C878" s="141" t="s">
        <v>1923</v>
      </c>
      <c r="D878" s="141" t="s">
        <v>1924</v>
      </c>
      <c r="E878" s="141" t="s">
        <v>180</v>
      </c>
      <c r="F878" s="257">
        <v>88</v>
      </c>
      <c r="G878" s="112" t="str">
        <f t="shared" si="21"/>
        <v>Tốt</v>
      </c>
      <c r="H878" s="257"/>
    </row>
    <row r="879" spans="1:8" s="5" customFormat="1" x14ac:dyDescent="0.25">
      <c r="A879" s="106">
        <v>856</v>
      </c>
      <c r="B879" s="254">
        <v>16</v>
      </c>
      <c r="C879" s="141" t="s">
        <v>1925</v>
      </c>
      <c r="D879" s="141" t="s">
        <v>150</v>
      </c>
      <c r="E879" s="141" t="s">
        <v>147</v>
      </c>
      <c r="F879" s="257">
        <v>87</v>
      </c>
      <c r="G879" s="112" t="str">
        <f t="shared" si="21"/>
        <v>Tốt</v>
      </c>
      <c r="H879" s="257"/>
    </row>
    <row r="880" spans="1:8" s="5" customFormat="1" x14ac:dyDescent="0.25">
      <c r="A880" s="106">
        <v>857</v>
      </c>
      <c r="B880" s="254">
        <v>17</v>
      </c>
      <c r="C880" s="141" t="s">
        <v>1926</v>
      </c>
      <c r="D880" s="141" t="s">
        <v>251</v>
      </c>
      <c r="E880" s="141" t="s">
        <v>10</v>
      </c>
      <c r="F880" s="257">
        <v>87</v>
      </c>
      <c r="G880" s="112" t="str">
        <f t="shared" si="21"/>
        <v>Tốt</v>
      </c>
      <c r="H880" s="257"/>
    </row>
    <row r="881" spans="1:8" s="5" customFormat="1" x14ac:dyDescent="0.25">
      <c r="A881" s="106">
        <v>858</v>
      </c>
      <c r="B881" s="254">
        <v>18</v>
      </c>
      <c r="C881" s="141" t="s">
        <v>1927</v>
      </c>
      <c r="D881" s="141" t="s">
        <v>1928</v>
      </c>
      <c r="E881" s="141" t="s">
        <v>11</v>
      </c>
      <c r="F881" s="257">
        <v>86</v>
      </c>
      <c r="G881" s="112" t="str">
        <f t="shared" si="21"/>
        <v>Tốt</v>
      </c>
      <c r="H881" s="257"/>
    </row>
    <row r="882" spans="1:8" s="5" customFormat="1" x14ac:dyDescent="0.25">
      <c r="A882" s="106">
        <v>859</v>
      </c>
      <c r="B882" s="254">
        <v>19</v>
      </c>
      <c r="C882" s="141" t="s">
        <v>1929</v>
      </c>
      <c r="D882" s="141" t="s">
        <v>133</v>
      </c>
      <c r="E882" s="141" t="s">
        <v>152</v>
      </c>
      <c r="F882" s="143">
        <v>86</v>
      </c>
      <c r="G882" s="112" t="str">
        <f t="shared" si="21"/>
        <v>Tốt</v>
      </c>
      <c r="H882" s="143"/>
    </row>
    <row r="883" spans="1:8" s="5" customFormat="1" x14ac:dyDescent="0.25">
      <c r="A883" s="106">
        <v>860</v>
      </c>
      <c r="B883" s="254">
        <v>20</v>
      </c>
      <c r="C883" s="141" t="s">
        <v>1930</v>
      </c>
      <c r="D883" s="141" t="s">
        <v>159</v>
      </c>
      <c r="E883" s="141" t="s">
        <v>34</v>
      </c>
      <c r="F883" s="143">
        <v>85</v>
      </c>
      <c r="G883" s="112" t="str">
        <f t="shared" si="21"/>
        <v>Tốt</v>
      </c>
      <c r="H883" s="143"/>
    </row>
    <row r="884" spans="1:8" s="5" customFormat="1" x14ac:dyDescent="0.25">
      <c r="A884" s="106">
        <v>861</v>
      </c>
      <c r="B884" s="254">
        <v>21</v>
      </c>
      <c r="C884" s="141" t="s">
        <v>1931</v>
      </c>
      <c r="D884" s="141" t="s">
        <v>1575</v>
      </c>
      <c r="E884" s="141" t="s">
        <v>20</v>
      </c>
      <c r="F884" s="143">
        <v>85</v>
      </c>
      <c r="G884" s="112" t="str">
        <f t="shared" si="21"/>
        <v>Tốt</v>
      </c>
      <c r="H884" s="257"/>
    </row>
    <row r="885" spans="1:8" s="5" customFormat="1" x14ac:dyDescent="0.25">
      <c r="A885" s="106">
        <v>862</v>
      </c>
      <c r="B885" s="254">
        <v>22</v>
      </c>
      <c r="C885" s="141" t="s">
        <v>1932</v>
      </c>
      <c r="D885" s="141" t="s">
        <v>285</v>
      </c>
      <c r="E885" s="141" t="s">
        <v>21</v>
      </c>
      <c r="F885" s="143">
        <v>85</v>
      </c>
      <c r="G885" s="112" t="str">
        <f t="shared" si="21"/>
        <v>Tốt</v>
      </c>
      <c r="H885" s="257"/>
    </row>
    <row r="886" spans="1:8" s="5" customFormat="1" x14ac:dyDescent="0.25">
      <c r="A886" s="106">
        <v>863</v>
      </c>
      <c r="B886" s="254">
        <v>23</v>
      </c>
      <c r="C886" s="141" t="s">
        <v>1933</v>
      </c>
      <c r="D886" s="141" t="s">
        <v>18</v>
      </c>
      <c r="E886" s="141" t="s">
        <v>61</v>
      </c>
      <c r="F886" s="257">
        <v>85</v>
      </c>
      <c r="G886" s="112" t="str">
        <f t="shared" si="21"/>
        <v>Tốt</v>
      </c>
      <c r="H886" s="257"/>
    </row>
    <row r="887" spans="1:8" s="5" customFormat="1" x14ac:dyDescent="0.25">
      <c r="A887" s="106">
        <v>864</v>
      </c>
      <c r="B887" s="254">
        <v>24</v>
      </c>
      <c r="C887" s="141" t="s">
        <v>1934</v>
      </c>
      <c r="D887" s="141" t="s">
        <v>1935</v>
      </c>
      <c r="E887" s="141" t="s">
        <v>34</v>
      </c>
      <c r="F887" s="143">
        <v>84</v>
      </c>
      <c r="G887" s="112" t="str">
        <f t="shared" si="21"/>
        <v>Tốt</v>
      </c>
      <c r="H887" s="143"/>
    </row>
    <row r="888" spans="1:8" s="5" customFormat="1" x14ac:dyDescent="0.25">
      <c r="A888" s="106">
        <v>865</v>
      </c>
      <c r="B888" s="254">
        <v>25</v>
      </c>
      <c r="C888" s="141" t="s">
        <v>1936</v>
      </c>
      <c r="D888" s="141" t="s">
        <v>1937</v>
      </c>
      <c r="E888" s="141" t="s">
        <v>45</v>
      </c>
      <c r="F888" s="143">
        <v>84</v>
      </c>
      <c r="G888" s="112" t="str">
        <f t="shared" si="21"/>
        <v>Tốt</v>
      </c>
      <c r="H888" s="143"/>
    </row>
    <row r="889" spans="1:8" s="5" customFormat="1" x14ac:dyDescent="0.25">
      <c r="A889" s="106">
        <v>866</v>
      </c>
      <c r="B889" s="254">
        <v>26</v>
      </c>
      <c r="C889" s="141" t="s">
        <v>1938</v>
      </c>
      <c r="D889" s="141" t="s">
        <v>18</v>
      </c>
      <c r="E889" s="141" t="s">
        <v>45</v>
      </c>
      <c r="F889" s="143">
        <v>84</v>
      </c>
      <c r="G889" s="112" t="str">
        <f t="shared" si="21"/>
        <v>Tốt</v>
      </c>
      <c r="H889" s="143"/>
    </row>
    <row r="890" spans="1:8" s="5" customFormat="1" x14ac:dyDescent="0.25">
      <c r="A890" s="106">
        <v>867</v>
      </c>
      <c r="B890" s="254">
        <v>27</v>
      </c>
      <c r="C890" s="141" t="s">
        <v>1939</v>
      </c>
      <c r="D890" s="141" t="s">
        <v>18</v>
      </c>
      <c r="E890" s="141" t="s">
        <v>20</v>
      </c>
      <c r="F890" s="143">
        <v>84</v>
      </c>
      <c r="G890" s="112" t="str">
        <f t="shared" si="21"/>
        <v>Tốt</v>
      </c>
      <c r="H890" s="143"/>
    </row>
    <row r="891" spans="1:8" s="5" customFormat="1" x14ac:dyDescent="0.25">
      <c r="A891" s="106">
        <v>868</v>
      </c>
      <c r="B891" s="254">
        <v>28</v>
      </c>
      <c r="C891" s="141" t="s">
        <v>1940</v>
      </c>
      <c r="D891" s="141" t="s">
        <v>361</v>
      </c>
      <c r="E891" s="141" t="s">
        <v>26</v>
      </c>
      <c r="F891" s="260">
        <v>84</v>
      </c>
      <c r="G891" s="112" t="str">
        <f t="shared" si="21"/>
        <v>Tốt</v>
      </c>
      <c r="H891" s="257"/>
    </row>
    <row r="892" spans="1:8" s="5" customFormat="1" x14ac:dyDescent="0.25">
      <c r="A892" s="106">
        <v>869</v>
      </c>
      <c r="B892" s="254">
        <v>29</v>
      </c>
      <c r="C892" s="141" t="s">
        <v>1941</v>
      </c>
      <c r="D892" s="141" t="s">
        <v>1858</v>
      </c>
      <c r="E892" s="141" t="s">
        <v>10</v>
      </c>
      <c r="F892" s="257">
        <v>84</v>
      </c>
      <c r="G892" s="112" t="str">
        <f t="shared" si="21"/>
        <v>Tốt</v>
      </c>
      <c r="H892" s="257"/>
    </row>
    <row r="893" spans="1:8" s="5" customFormat="1" x14ac:dyDescent="0.25">
      <c r="A893" s="106">
        <v>870</v>
      </c>
      <c r="B893" s="254">
        <v>30</v>
      </c>
      <c r="C893" s="141" t="s">
        <v>1942</v>
      </c>
      <c r="D893" s="141" t="s">
        <v>644</v>
      </c>
      <c r="E893" s="141" t="s">
        <v>11</v>
      </c>
      <c r="F893" s="257">
        <v>84</v>
      </c>
      <c r="G893" s="112" t="str">
        <f t="shared" si="21"/>
        <v>Tốt</v>
      </c>
      <c r="H893" s="257"/>
    </row>
    <row r="894" spans="1:8" s="5" customFormat="1" x14ac:dyDescent="0.25">
      <c r="A894" s="106">
        <v>871</v>
      </c>
      <c r="B894" s="254">
        <v>31</v>
      </c>
      <c r="C894" s="141" t="s">
        <v>1943</v>
      </c>
      <c r="D894" s="141" t="s">
        <v>362</v>
      </c>
      <c r="E894" s="141" t="s">
        <v>14</v>
      </c>
      <c r="F894" s="143">
        <v>83</v>
      </c>
      <c r="G894" s="112" t="str">
        <f t="shared" si="21"/>
        <v>Tốt</v>
      </c>
      <c r="H894" s="143"/>
    </row>
    <row r="895" spans="1:8" s="5" customFormat="1" x14ac:dyDescent="0.25">
      <c r="A895" s="106">
        <v>872</v>
      </c>
      <c r="B895" s="254">
        <v>32</v>
      </c>
      <c r="C895" s="141" t="s">
        <v>1944</v>
      </c>
      <c r="D895" s="141" t="s">
        <v>788</v>
      </c>
      <c r="E895" s="141" t="s">
        <v>7</v>
      </c>
      <c r="F895" s="143">
        <v>82</v>
      </c>
      <c r="G895" s="112" t="str">
        <f t="shared" si="21"/>
        <v>Tốt</v>
      </c>
      <c r="H895" s="143"/>
    </row>
    <row r="896" spans="1:8" s="5" customFormat="1" x14ac:dyDescent="0.25">
      <c r="A896" s="106">
        <v>873</v>
      </c>
      <c r="B896" s="254">
        <v>33</v>
      </c>
      <c r="C896" s="141" t="s">
        <v>1945</v>
      </c>
      <c r="D896" s="255" t="s">
        <v>1946</v>
      </c>
      <c r="E896" s="255" t="s">
        <v>8</v>
      </c>
      <c r="F896" s="256">
        <v>82</v>
      </c>
      <c r="G896" s="112" t="str">
        <f t="shared" si="21"/>
        <v>Tốt</v>
      </c>
      <c r="H896" s="143"/>
    </row>
    <row r="897" spans="1:10" s="5" customFormat="1" x14ac:dyDescent="0.25">
      <c r="A897" s="106">
        <v>874</v>
      </c>
      <c r="B897" s="254">
        <v>34</v>
      </c>
      <c r="C897" s="141" t="s">
        <v>1947</v>
      </c>
      <c r="D897" s="255" t="s">
        <v>1948</v>
      </c>
      <c r="E897" s="255" t="s">
        <v>135</v>
      </c>
      <c r="F897" s="256">
        <v>82</v>
      </c>
      <c r="G897" s="112" t="str">
        <f t="shared" si="21"/>
        <v>Tốt</v>
      </c>
      <c r="H897" s="143"/>
    </row>
    <row r="898" spans="1:10" s="5" customFormat="1" x14ac:dyDescent="0.25">
      <c r="A898" s="106">
        <v>875</v>
      </c>
      <c r="B898" s="254">
        <v>35</v>
      </c>
      <c r="C898" s="141" t="s">
        <v>1949</v>
      </c>
      <c r="D898" s="255" t="s">
        <v>18</v>
      </c>
      <c r="E898" s="255" t="s">
        <v>1950</v>
      </c>
      <c r="F898" s="256">
        <v>81</v>
      </c>
      <c r="G898" s="112" t="str">
        <f t="shared" si="21"/>
        <v>Tốt</v>
      </c>
      <c r="H898" s="143"/>
    </row>
    <row r="899" spans="1:10" s="5" customFormat="1" x14ac:dyDescent="0.25">
      <c r="A899" s="106">
        <v>876</v>
      </c>
      <c r="B899" s="254">
        <v>36</v>
      </c>
      <c r="C899" s="141" t="s">
        <v>1951</v>
      </c>
      <c r="D899" s="141" t="s">
        <v>1952</v>
      </c>
      <c r="E899" s="141" t="s">
        <v>60</v>
      </c>
      <c r="F899" s="257">
        <v>81</v>
      </c>
      <c r="G899" s="112" t="str">
        <f t="shared" si="21"/>
        <v>Tốt</v>
      </c>
      <c r="H899" s="257"/>
    </row>
    <row r="900" spans="1:10" s="5" customFormat="1" x14ac:dyDescent="0.25">
      <c r="A900" s="106">
        <v>877</v>
      </c>
      <c r="B900" s="254">
        <v>37</v>
      </c>
      <c r="C900" s="141" t="s">
        <v>1953</v>
      </c>
      <c r="D900" s="141" t="s">
        <v>75</v>
      </c>
      <c r="E900" s="141" t="s">
        <v>160</v>
      </c>
      <c r="F900" s="257">
        <v>81</v>
      </c>
      <c r="G900" s="112" t="str">
        <f t="shared" si="21"/>
        <v>Tốt</v>
      </c>
      <c r="H900" s="257"/>
    </row>
    <row r="901" spans="1:10" s="5" customFormat="1" x14ac:dyDescent="0.25">
      <c r="A901" s="106">
        <v>878</v>
      </c>
      <c r="B901" s="254">
        <v>38</v>
      </c>
      <c r="C901" s="141" t="s">
        <v>1954</v>
      </c>
      <c r="D901" s="141" t="s">
        <v>75</v>
      </c>
      <c r="E901" s="141" t="s">
        <v>41</v>
      </c>
      <c r="F901" s="143">
        <v>80</v>
      </c>
      <c r="G901" s="112" t="str">
        <f t="shared" si="21"/>
        <v>Tốt</v>
      </c>
      <c r="H901" s="143"/>
    </row>
    <row r="902" spans="1:10" s="5" customFormat="1" x14ac:dyDescent="0.25">
      <c r="A902" s="106">
        <v>879</v>
      </c>
      <c r="B902" s="254">
        <v>39</v>
      </c>
      <c r="C902" s="141" t="s">
        <v>1955</v>
      </c>
      <c r="D902" s="141" t="s">
        <v>174</v>
      </c>
      <c r="E902" s="141" t="s">
        <v>21</v>
      </c>
      <c r="F902" s="143">
        <v>80</v>
      </c>
      <c r="G902" s="112" t="str">
        <f t="shared" si="21"/>
        <v>Tốt</v>
      </c>
      <c r="H902" s="143"/>
    </row>
    <row r="903" spans="1:10" s="5" customFormat="1" x14ac:dyDescent="0.25">
      <c r="A903" s="106">
        <v>880</v>
      </c>
      <c r="B903" s="254">
        <v>40</v>
      </c>
      <c r="C903" s="141" t="s">
        <v>1956</v>
      </c>
      <c r="D903" s="141" t="s">
        <v>57</v>
      </c>
      <c r="E903" s="141" t="s">
        <v>313</v>
      </c>
      <c r="F903" s="143">
        <v>80</v>
      </c>
      <c r="G903" s="112" t="str">
        <f t="shared" si="21"/>
        <v>Tốt</v>
      </c>
      <c r="H903" s="143"/>
    </row>
    <row r="904" spans="1:10" s="5" customFormat="1" x14ac:dyDescent="0.25">
      <c r="A904" s="106">
        <v>881</v>
      </c>
      <c r="B904" s="254">
        <v>41</v>
      </c>
      <c r="C904" s="141" t="s">
        <v>1957</v>
      </c>
      <c r="D904" s="141" t="s">
        <v>1958</v>
      </c>
      <c r="E904" s="141" t="s">
        <v>26</v>
      </c>
      <c r="F904" s="257">
        <v>80</v>
      </c>
      <c r="G904" s="112" t="str">
        <f t="shared" si="21"/>
        <v>Tốt</v>
      </c>
      <c r="H904" s="143"/>
    </row>
    <row r="905" spans="1:10" s="5" customFormat="1" x14ac:dyDescent="0.25">
      <c r="A905" s="106">
        <v>882</v>
      </c>
      <c r="B905" s="254">
        <v>42</v>
      </c>
      <c r="C905" s="141" t="s">
        <v>1959</v>
      </c>
      <c r="D905" s="141" t="s">
        <v>18</v>
      </c>
      <c r="E905" s="141" t="s">
        <v>148</v>
      </c>
      <c r="F905" s="257">
        <v>80</v>
      </c>
      <c r="G905" s="112" t="str">
        <f t="shared" si="21"/>
        <v>Tốt</v>
      </c>
      <c r="H905" s="257"/>
    </row>
    <row r="906" spans="1:10" s="5" customFormat="1" x14ac:dyDescent="0.25">
      <c r="A906" s="106">
        <v>883</v>
      </c>
      <c r="B906" s="254">
        <v>43</v>
      </c>
      <c r="C906" s="141" t="s">
        <v>1960</v>
      </c>
      <c r="D906" s="141" t="s">
        <v>1961</v>
      </c>
      <c r="E906" s="141" t="s">
        <v>119</v>
      </c>
      <c r="F906" s="257">
        <v>80</v>
      </c>
      <c r="G906" s="112" t="str">
        <f t="shared" si="21"/>
        <v>Tốt</v>
      </c>
      <c r="H906" s="257"/>
    </row>
    <row r="907" spans="1:10" s="5" customFormat="1" x14ac:dyDescent="0.25">
      <c r="A907" s="106">
        <v>884</v>
      </c>
      <c r="B907" s="254">
        <v>44</v>
      </c>
      <c r="C907" s="141" t="s">
        <v>1962</v>
      </c>
      <c r="D907" s="141" t="s">
        <v>18</v>
      </c>
      <c r="E907" s="141" t="s">
        <v>5</v>
      </c>
      <c r="F907" s="257">
        <v>80</v>
      </c>
      <c r="G907" s="112" t="str">
        <f t="shared" si="21"/>
        <v>Tốt</v>
      </c>
      <c r="H907" s="257"/>
    </row>
    <row r="908" spans="1:10" s="5" customFormat="1" x14ac:dyDescent="0.25">
      <c r="A908" s="106">
        <v>885</v>
      </c>
      <c r="B908" s="254">
        <v>45</v>
      </c>
      <c r="C908" s="141" t="s">
        <v>1963</v>
      </c>
      <c r="D908" s="141" t="s">
        <v>1964</v>
      </c>
      <c r="E908" s="141" t="s">
        <v>12</v>
      </c>
      <c r="F908" s="257">
        <v>80</v>
      </c>
      <c r="G908" s="112" t="str">
        <f t="shared" si="21"/>
        <v>Tốt</v>
      </c>
      <c r="H908" s="257"/>
    </row>
    <row r="909" spans="1:10" s="5" customFormat="1" x14ac:dyDescent="0.25">
      <c r="A909" s="106">
        <v>886</v>
      </c>
      <c r="B909" s="254">
        <v>46</v>
      </c>
      <c r="C909" s="141" t="s">
        <v>1965</v>
      </c>
      <c r="D909" s="141" t="s">
        <v>18</v>
      </c>
      <c r="E909" s="141" t="s">
        <v>51</v>
      </c>
      <c r="F909" s="143">
        <v>78</v>
      </c>
      <c r="G909" s="112" t="str">
        <f t="shared" si="21"/>
        <v>Khá</v>
      </c>
      <c r="H909" s="143"/>
      <c r="J909" s="5">
        <v>1</v>
      </c>
    </row>
    <row r="910" spans="1:10" s="5" customFormat="1" x14ac:dyDescent="0.25">
      <c r="A910" s="106">
        <v>887</v>
      </c>
      <c r="B910" s="254">
        <v>47</v>
      </c>
      <c r="C910" s="141" t="s">
        <v>1966</v>
      </c>
      <c r="D910" s="141" t="s">
        <v>1967</v>
      </c>
      <c r="E910" s="141" t="s">
        <v>14</v>
      </c>
      <c r="F910" s="143">
        <v>75</v>
      </c>
      <c r="G910" s="112" t="str">
        <f t="shared" si="21"/>
        <v>Khá</v>
      </c>
      <c r="H910" s="143"/>
      <c r="J910" s="5">
        <v>2</v>
      </c>
    </row>
    <row r="911" spans="1:10" s="5" customFormat="1" x14ac:dyDescent="0.25">
      <c r="A911" s="106">
        <v>888</v>
      </c>
      <c r="B911" s="254">
        <v>48</v>
      </c>
      <c r="C911" s="141" t="s">
        <v>1968</v>
      </c>
      <c r="D911" s="141" t="s">
        <v>1969</v>
      </c>
      <c r="E911" s="141" t="s">
        <v>40</v>
      </c>
      <c r="F911" s="143">
        <v>75</v>
      </c>
      <c r="G911" s="112" t="str">
        <f t="shared" si="21"/>
        <v>Khá</v>
      </c>
      <c r="H911" s="143"/>
      <c r="J911" s="5">
        <v>3</v>
      </c>
    </row>
    <row r="912" spans="1:10" s="5" customFormat="1" x14ac:dyDescent="0.25">
      <c r="A912" s="106">
        <v>889</v>
      </c>
      <c r="B912" s="254">
        <v>49</v>
      </c>
      <c r="C912" s="141" t="s">
        <v>1970</v>
      </c>
      <c r="D912" s="141" t="s">
        <v>1971</v>
      </c>
      <c r="E912" s="141" t="s">
        <v>21</v>
      </c>
      <c r="F912" s="143">
        <v>75</v>
      </c>
      <c r="G912" s="112" t="str">
        <f t="shared" si="21"/>
        <v>Khá</v>
      </c>
      <c r="H912" s="143"/>
      <c r="J912" s="5">
        <v>4</v>
      </c>
    </row>
    <row r="913" spans="1:11" s="5" customFormat="1" x14ac:dyDescent="0.25">
      <c r="A913" s="106">
        <v>890</v>
      </c>
      <c r="B913" s="254">
        <v>50</v>
      </c>
      <c r="C913" s="141" t="s">
        <v>1972</v>
      </c>
      <c r="D913" s="255" t="s">
        <v>1781</v>
      </c>
      <c r="E913" s="255" t="s">
        <v>1973</v>
      </c>
      <c r="F913" s="256">
        <v>75</v>
      </c>
      <c r="G913" s="112" t="str">
        <f t="shared" si="21"/>
        <v>Khá</v>
      </c>
      <c r="H913" s="143"/>
      <c r="J913" s="5">
        <v>5</v>
      </c>
    </row>
    <row r="914" spans="1:11" s="5" customFormat="1" x14ac:dyDescent="0.25">
      <c r="A914" s="106">
        <v>891</v>
      </c>
      <c r="B914" s="254">
        <v>51</v>
      </c>
      <c r="C914" s="141" t="s">
        <v>1974</v>
      </c>
      <c r="D914" s="255" t="s">
        <v>1975</v>
      </c>
      <c r="E914" s="261" t="s">
        <v>8</v>
      </c>
      <c r="F914" s="256">
        <v>75</v>
      </c>
      <c r="G914" s="112" t="str">
        <f t="shared" si="21"/>
        <v>Khá</v>
      </c>
      <c r="H914" s="257"/>
      <c r="J914" s="5">
        <v>6</v>
      </c>
    </row>
    <row r="915" spans="1:11" s="5" customFormat="1" x14ac:dyDescent="0.25">
      <c r="A915" s="106">
        <v>892</v>
      </c>
      <c r="B915" s="254">
        <v>52</v>
      </c>
      <c r="C915" s="141" t="s">
        <v>1976</v>
      </c>
      <c r="D915" s="141" t="s">
        <v>1977</v>
      </c>
      <c r="E915" s="141" t="s">
        <v>158</v>
      </c>
      <c r="F915" s="257">
        <v>75</v>
      </c>
      <c r="G915" s="112" t="str">
        <f t="shared" si="21"/>
        <v>Khá</v>
      </c>
      <c r="H915" s="257"/>
      <c r="J915" s="5">
        <v>7</v>
      </c>
    </row>
    <row r="916" spans="1:11" s="5" customFormat="1" x14ac:dyDescent="0.25">
      <c r="A916" s="106">
        <v>893</v>
      </c>
      <c r="B916" s="254">
        <v>53</v>
      </c>
      <c r="C916" s="141" t="s">
        <v>1978</v>
      </c>
      <c r="D916" s="141" t="s">
        <v>1979</v>
      </c>
      <c r="E916" s="141" t="s">
        <v>12</v>
      </c>
      <c r="F916" s="257">
        <v>75</v>
      </c>
      <c r="G916" s="112" t="str">
        <f t="shared" si="21"/>
        <v>Khá</v>
      </c>
      <c r="H916" s="143"/>
      <c r="J916" s="5">
        <v>8</v>
      </c>
    </row>
    <row r="917" spans="1:11" s="5" customFormat="1" x14ac:dyDescent="0.25">
      <c r="A917" s="106">
        <v>894</v>
      </c>
      <c r="B917" s="254">
        <v>54</v>
      </c>
      <c r="C917" s="141" t="s">
        <v>1980</v>
      </c>
      <c r="D917" s="141" t="s">
        <v>489</v>
      </c>
      <c r="E917" s="141" t="s">
        <v>423</v>
      </c>
      <c r="F917" s="257">
        <v>70</v>
      </c>
      <c r="G917" s="112" t="str">
        <f t="shared" si="21"/>
        <v>Khá</v>
      </c>
      <c r="H917" s="257"/>
      <c r="J917" s="5">
        <v>9</v>
      </c>
    </row>
    <row r="918" spans="1:11" s="5" customFormat="1" x14ac:dyDescent="0.25">
      <c r="A918" s="106">
        <v>895</v>
      </c>
      <c r="B918" s="254">
        <v>55</v>
      </c>
      <c r="C918" s="141" t="s">
        <v>1981</v>
      </c>
      <c r="D918" s="141" t="s">
        <v>19</v>
      </c>
      <c r="E918" s="141" t="s">
        <v>61</v>
      </c>
      <c r="F918" s="257">
        <v>70</v>
      </c>
      <c r="G918" s="112" t="str">
        <f t="shared" si="21"/>
        <v>Khá</v>
      </c>
      <c r="H918" s="257"/>
      <c r="J918" s="5">
        <v>10</v>
      </c>
    </row>
    <row r="919" spans="1:11" s="5" customFormat="1" x14ac:dyDescent="0.25">
      <c r="A919" s="106">
        <v>896</v>
      </c>
      <c r="B919" s="254">
        <v>56</v>
      </c>
      <c r="C919" s="141" t="s">
        <v>1982</v>
      </c>
      <c r="D919" s="141" t="s">
        <v>1983</v>
      </c>
      <c r="E919" s="141" t="s">
        <v>156</v>
      </c>
      <c r="F919" s="143">
        <v>65</v>
      </c>
      <c r="G919" s="112" t="str">
        <f t="shared" si="21"/>
        <v>Khá</v>
      </c>
      <c r="H919" s="143"/>
      <c r="J919" s="5">
        <v>11</v>
      </c>
    </row>
    <row r="920" spans="1:11" s="5" customFormat="1" x14ac:dyDescent="0.25">
      <c r="A920" s="106">
        <v>897</v>
      </c>
      <c r="B920" s="254">
        <v>57</v>
      </c>
      <c r="C920" s="141" t="s">
        <v>1984</v>
      </c>
      <c r="D920" s="141" t="s">
        <v>441</v>
      </c>
      <c r="E920" s="141" t="s">
        <v>83</v>
      </c>
      <c r="F920" s="257">
        <v>65</v>
      </c>
      <c r="G920" s="112" t="str">
        <f t="shared" si="21"/>
        <v>Khá</v>
      </c>
      <c r="H920" s="257"/>
      <c r="J920" s="5">
        <v>12</v>
      </c>
    </row>
    <row r="921" spans="1:11" s="5" customFormat="1" x14ac:dyDescent="0.25">
      <c r="A921" s="106">
        <v>898</v>
      </c>
      <c r="B921" s="254">
        <v>58</v>
      </c>
      <c r="C921" s="141" t="s">
        <v>1985</v>
      </c>
      <c r="D921" s="141" t="s">
        <v>392</v>
      </c>
      <c r="E921" s="141" t="s">
        <v>61</v>
      </c>
      <c r="F921" s="257">
        <v>65</v>
      </c>
      <c r="G921" s="112" t="str">
        <f t="shared" si="21"/>
        <v>Khá</v>
      </c>
      <c r="H921" s="257"/>
      <c r="J921" s="5">
        <v>13</v>
      </c>
    </row>
    <row r="922" spans="1:11" s="5" customFormat="1" x14ac:dyDescent="0.25">
      <c r="A922" s="106">
        <v>899</v>
      </c>
      <c r="B922" s="254">
        <v>59</v>
      </c>
      <c r="C922" s="141" t="s">
        <v>1986</v>
      </c>
      <c r="D922" s="141" t="s">
        <v>1987</v>
      </c>
      <c r="E922" s="141" t="s">
        <v>123</v>
      </c>
      <c r="F922" s="143">
        <v>65</v>
      </c>
      <c r="G922" s="112" t="str">
        <f t="shared" si="21"/>
        <v>Khá</v>
      </c>
      <c r="H922" s="143"/>
      <c r="J922" s="5">
        <v>14</v>
      </c>
    </row>
    <row r="923" spans="1:11" s="5" customFormat="1" x14ac:dyDescent="0.25">
      <c r="A923" s="106">
        <v>900</v>
      </c>
      <c r="B923" s="254">
        <v>60</v>
      </c>
      <c r="C923" s="141" t="s">
        <v>1988</v>
      </c>
      <c r="D923" s="141" t="s">
        <v>1989</v>
      </c>
      <c r="E923" s="141" t="s">
        <v>123</v>
      </c>
      <c r="F923" s="143">
        <v>65</v>
      </c>
      <c r="G923" s="112" t="str">
        <f t="shared" si="21"/>
        <v>Khá</v>
      </c>
      <c r="H923" s="143"/>
      <c r="J923" s="5">
        <v>15</v>
      </c>
    </row>
    <row r="924" spans="1:11" s="5" customFormat="1" x14ac:dyDescent="0.25">
      <c r="A924" s="106">
        <v>901</v>
      </c>
      <c r="B924" s="254">
        <v>61</v>
      </c>
      <c r="C924" s="141" t="s">
        <v>1990</v>
      </c>
      <c r="D924" s="255" t="s">
        <v>1912</v>
      </c>
      <c r="E924" s="255" t="s">
        <v>8</v>
      </c>
      <c r="F924" s="256">
        <v>65</v>
      </c>
      <c r="G924" s="112" t="str">
        <f t="shared" si="21"/>
        <v>Khá</v>
      </c>
      <c r="H924" s="143"/>
      <c r="J924" s="5">
        <v>16</v>
      </c>
      <c r="K924" s="5">
        <f>61-9-16</f>
        <v>36</v>
      </c>
    </row>
    <row r="925" spans="1:11" s="5" customFormat="1" x14ac:dyDescent="0.25">
      <c r="A925" s="124"/>
      <c r="C925" s="262" t="s">
        <v>1991</v>
      </c>
      <c r="D925" s="32"/>
      <c r="H925" s="39"/>
    </row>
    <row r="926" spans="1:11" s="5" customFormat="1" x14ac:dyDescent="0.25">
      <c r="A926" s="106">
        <v>902</v>
      </c>
      <c r="B926" s="263">
        <v>1</v>
      </c>
      <c r="C926" s="115" t="s">
        <v>1992</v>
      </c>
      <c r="D926" s="115" t="s">
        <v>1786</v>
      </c>
      <c r="E926" s="264" t="s">
        <v>116</v>
      </c>
      <c r="F926" s="215">
        <v>99</v>
      </c>
      <c r="G926" s="112" t="str">
        <f t="shared" ref="G926:G985" si="22">IF(F926&gt;=90,"Xuất sắc",IF(F926&gt;=80,"Tốt",IF(F926&gt;=65,"Khá",IF(F926&gt;=50,"Trung bình",IF(F926&gt;=35,"Yếu","Kém")))))</f>
        <v>Xuất sắc</v>
      </c>
      <c r="H926" s="215"/>
      <c r="I926" s="265"/>
    </row>
    <row r="927" spans="1:11" s="5" customFormat="1" x14ac:dyDescent="0.25">
      <c r="A927" s="106">
        <v>903</v>
      </c>
      <c r="B927" s="263">
        <v>2</v>
      </c>
      <c r="C927" s="115" t="s">
        <v>1993</v>
      </c>
      <c r="D927" s="115" t="s">
        <v>1994</v>
      </c>
      <c r="E927" s="264" t="s">
        <v>34</v>
      </c>
      <c r="F927" s="129">
        <v>98</v>
      </c>
      <c r="G927" s="112" t="str">
        <f t="shared" si="22"/>
        <v>Xuất sắc</v>
      </c>
      <c r="H927" s="215"/>
      <c r="I927" s="265"/>
    </row>
    <row r="928" spans="1:11" s="5" customFormat="1" x14ac:dyDescent="0.25">
      <c r="A928" s="106">
        <v>904</v>
      </c>
      <c r="B928" s="263">
        <v>3</v>
      </c>
      <c r="C928" s="115" t="s">
        <v>1995</v>
      </c>
      <c r="D928" s="115" t="s">
        <v>1093</v>
      </c>
      <c r="E928" s="264" t="s">
        <v>34</v>
      </c>
      <c r="F928" s="215">
        <v>98</v>
      </c>
      <c r="G928" s="112" t="str">
        <f t="shared" si="22"/>
        <v>Xuất sắc</v>
      </c>
      <c r="H928" s="215"/>
      <c r="I928" s="265"/>
    </row>
    <row r="929" spans="1:9" s="5" customFormat="1" x14ac:dyDescent="0.25">
      <c r="A929" s="106">
        <v>905</v>
      </c>
      <c r="B929" s="263">
        <v>4</v>
      </c>
      <c r="C929" s="115" t="s">
        <v>1996</v>
      </c>
      <c r="D929" s="115" t="s">
        <v>78</v>
      </c>
      <c r="E929" s="264" t="s">
        <v>129</v>
      </c>
      <c r="F929" s="215">
        <v>98</v>
      </c>
      <c r="G929" s="112" t="str">
        <f t="shared" si="22"/>
        <v>Xuất sắc</v>
      </c>
      <c r="H929" s="215"/>
      <c r="I929" s="265"/>
    </row>
    <row r="930" spans="1:9" s="5" customFormat="1" x14ac:dyDescent="0.25">
      <c r="A930" s="106">
        <v>906</v>
      </c>
      <c r="B930" s="263">
        <v>5</v>
      </c>
      <c r="C930" s="115" t="s">
        <v>1997</v>
      </c>
      <c r="D930" s="115" t="s">
        <v>18</v>
      </c>
      <c r="E930" s="264" t="s">
        <v>40</v>
      </c>
      <c r="F930" s="215">
        <v>98</v>
      </c>
      <c r="G930" s="112" t="str">
        <f t="shared" si="22"/>
        <v>Xuất sắc</v>
      </c>
      <c r="H930" s="215"/>
      <c r="I930" s="265"/>
    </row>
    <row r="931" spans="1:9" s="5" customFormat="1" x14ac:dyDescent="0.25">
      <c r="A931" s="106">
        <v>907</v>
      </c>
      <c r="B931" s="239">
        <v>6</v>
      </c>
      <c r="C931" s="115" t="s">
        <v>1998</v>
      </c>
      <c r="D931" s="115" t="s">
        <v>1999</v>
      </c>
      <c r="E931" s="264" t="s">
        <v>117</v>
      </c>
      <c r="F931" s="215">
        <v>98</v>
      </c>
      <c r="G931" s="112" t="str">
        <f t="shared" si="22"/>
        <v>Xuất sắc</v>
      </c>
      <c r="H931" s="215"/>
      <c r="I931" s="265"/>
    </row>
    <row r="932" spans="1:9" s="5" customFormat="1" x14ac:dyDescent="0.25">
      <c r="A932" s="106">
        <v>908</v>
      </c>
      <c r="B932" s="263">
        <v>7</v>
      </c>
      <c r="C932" s="115" t="s">
        <v>2000</v>
      </c>
      <c r="D932" s="115" t="s">
        <v>296</v>
      </c>
      <c r="E932" s="264" t="s">
        <v>59</v>
      </c>
      <c r="F932" s="215">
        <v>98</v>
      </c>
      <c r="G932" s="112" t="str">
        <f t="shared" si="22"/>
        <v>Xuất sắc</v>
      </c>
      <c r="H932" s="215"/>
      <c r="I932" s="265"/>
    </row>
    <row r="933" spans="1:9" s="5" customFormat="1" x14ac:dyDescent="0.25">
      <c r="A933" s="106">
        <v>909</v>
      </c>
      <c r="B933" s="263">
        <v>8</v>
      </c>
      <c r="C933" s="115" t="s">
        <v>2001</v>
      </c>
      <c r="D933" s="115" t="s">
        <v>790</v>
      </c>
      <c r="E933" s="264" t="s">
        <v>23</v>
      </c>
      <c r="F933" s="215">
        <v>98</v>
      </c>
      <c r="G933" s="112" t="str">
        <f t="shared" si="22"/>
        <v>Xuất sắc</v>
      </c>
      <c r="H933" s="215"/>
      <c r="I933" s="265"/>
    </row>
    <row r="934" spans="1:9" s="5" customFormat="1" x14ac:dyDescent="0.25">
      <c r="A934" s="106">
        <v>910</v>
      </c>
      <c r="B934" s="263">
        <v>9</v>
      </c>
      <c r="C934" s="115" t="s">
        <v>2002</v>
      </c>
      <c r="D934" s="115" t="s">
        <v>159</v>
      </c>
      <c r="E934" s="264" t="s">
        <v>34</v>
      </c>
      <c r="F934" s="215">
        <v>90</v>
      </c>
      <c r="G934" s="112" t="str">
        <f t="shared" si="22"/>
        <v>Xuất sắc</v>
      </c>
      <c r="H934" s="215"/>
      <c r="I934" s="265"/>
    </row>
    <row r="935" spans="1:9" s="5" customFormat="1" x14ac:dyDescent="0.25">
      <c r="A935" s="106">
        <v>911</v>
      </c>
      <c r="B935" s="239">
        <v>10</v>
      </c>
      <c r="C935" s="115" t="s">
        <v>2003</v>
      </c>
      <c r="D935" s="115" t="s">
        <v>82</v>
      </c>
      <c r="E935" s="264" t="s">
        <v>958</v>
      </c>
      <c r="F935" s="215">
        <v>90</v>
      </c>
      <c r="G935" s="112" t="str">
        <f t="shared" si="22"/>
        <v>Xuất sắc</v>
      </c>
      <c r="H935" s="215"/>
      <c r="I935" s="266"/>
    </row>
    <row r="936" spans="1:9" s="5" customFormat="1" x14ac:dyDescent="0.25">
      <c r="A936" s="106">
        <v>912</v>
      </c>
      <c r="B936" s="263">
        <v>11</v>
      </c>
      <c r="C936" s="115" t="s">
        <v>2004</v>
      </c>
      <c r="D936" s="115" t="s">
        <v>1776</v>
      </c>
      <c r="E936" s="264" t="s">
        <v>14</v>
      </c>
      <c r="F936" s="215">
        <v>90</v>
      </c>
      <c r="G936" s="112" t="str">
        <f t="shared" si="22"/>
        <v>Xuất sắc</v>
      </c>
      <c r="H936" s="215"/>
    </row>
    <row r="937" spans="1:9" s="5" customFormat="1" x14ac:dyDescent="0.25">
      <c r="A937" s="106">
        <v>913</v>
      </c>
      <c r="B937" s="263">
        <v>12</v>
      </c>
      <c r="C937" s="115" t="s">
        <v>2005</v>
      </c>
      <c r="D937" s="115" t="s">
        <v>1106</v>
      </c>
      <c r="E937" s="264" t="s">
        <v>14</v>
      </c>
      <c r="F937" s="215">
        <v>90</v>
      </c>
      <c r="G937" s="112" t="str">
        <f t="shared" si="22"/>
        <v>Xuất sắc</v>
      </c>
      <c r="H937" s="215"/>
    </row>
    <row r="938" spans="1:9" s="5" customFormat="1" x14ac:dyDescent="0.25">
      <c r="A938" s="106">
        <v>914</v>
      </c>
      <c r="B938" s="263">
        <v>13</v>
      </c>
      <c r="C938" s="115" t="s">
        <v>2006</v>
      </c>
      <c r="D938" s="115" t="s">
        <v>94</v>
      </c>
      <c r="E938" s="264" t="s">
        <v>40</v>
      </c>
      <c r="F938" s="215">
        <v>90</v>
      </c>
      <c r="G938" s="112" t="str">
        <f t="shared" si="22"/>
        <v>Xuất sắc</v>
      </c>
      <c r="H938" s="215"/>
    </row>
    <row r="939" spans="1:9" s="5" customFormat="1" x14ac:dyDescent="0.25">
      <c r="A939" s="106">
        <v>915</v>
      </c>
      <c r="B939" s="263">
        <v>14</v>
      </c>
      <c r="C939" s="115" t="s">
        <v>2007</v>
      </c>
      <c r="D939" s="115" t="s">
        <v>48</v>
      </c>
      <c r="E939" s="264" t="s">
        <v>21</v>
      </c>
      <c r="F939" s="215">
        <v>90</v>
      </c>
      <c r="G939" s="112" t="str">
        <f t="shared" si="22"/>
        <v>Xuất sắc</v>
      </c>
      <c r="H939" s="319"/>
    </row>
    <row r="940" spans="1:9" s="5" customFormat="1" x14ac:dyDescent="0.25">
      <c r="A940" s="106">
        <v>916</v>
      </c>
      <c r="B940" s="263">
        <v>15</v>
      </c>
      <c r="C940" s="115" t="s">
        <v>2008</v>
      </c>
      <c r="D940" s="115" t="s">
        <v>937</v>
      </c>
      <c r="E940" s="264" t="s">
        <v>100</v>
      </c>
      <c r="F940" s="215">
        <v>90</v>
      </c>
      <c r="G940" s="112" t="str">
        <f t="shared" si="22"/>
        <v>Xuất sắc</v>
      </c>
      <c r="H940" s="319"/>
    </row>
    <row r="941" spans="1:9" s="5" customFormat="1" x14ac:dyDescent="0.25">
      <c r="A941" s="106">
        <v>917</v>
      </c>
      <c r="B941" s="263">
        <v>16</v>
      </c>
      <c r="C941" s="115" t="s">
        <v>2009</v>
      </c>
      <c r="D941" s="115" t="s">
        <v>388</v>
      </c>
      <c r="E941" s="264" t="s">
        <v>100</v>
      </c>
      <c r="F941" s="215">
        <v>90</v>
      </c>
      <c r="G941" s="112" t="str">
        <f t="shared" si="22"/>
        <v>Xuất sắc</v>
      </c>
      <c r="H941" s="319"/>
    </row>
    <row r="942" spans="1:9" s="5" customFormat="1" x14ac:dyDescent="0.25">
      <c r="A942" s="106">
        <v>918</v>
      </c>
      <c r="B942" s="263">
        <v>17</v>
      </c>
      <c r="C942" s="115" t="s">
        <v>2010</v>
      </c>
      <c r="D942" s="115" t="s">
        <v>171</v>
      </c>
      <c r="E942" s="264" t="s">
        <v>8</v>
      </c>
      <c r="F942" s="215">
        <v>90</v>
      </c>
      <c r="G942" s="112" t="str">
        <f t="shared" si="22"/>
        <v>Xuất sắc</v>
      </c>
      <c r="H942" s="319"/>
    </row>
    <row r="943" spans="1:9" s="5" customFormat="1" x14ac:dyDescent="0.25">
      <c r="A943" s="106">
        <v>919</v>
      </c>
      <c r="B943" s="263">
        <v>18</v>
      </c>
      <c r="C943" s="115" t="s">
        <v>2011</v>
      </c>
      <c r="D943" s="115" t="s">
        <v>2012</v>
      </c>
      <c r="E943" s="264" t="s">
        <v>147</v>
      </c>
      <c r="F943" s="215">
        <v>90</v>
      </c>
      <c r="G943" s="112" t="str">
        <f t="shared" si="22"/>
        <v>Xuất sắc</v>
      </c>
      <c r="H943" s="215"/>
    </row>
    <row r="944" spans="1:9" s="5" customFormat="1" x14ac:dyDescent="0.25">
      <c r="A944" s="106">
        <v>920</v>
      </c>
      <c r="B944" s="263">
        <v>19</v>
      </c>
      <c r="C944" s="115" t="s">
        <v>2013</v>
      </c>
      <c r="D944" s="115" t="s">
        <v>252</v>
      </c>
      <c r="E944" s="264" t="s">
        <v>180</v>
      </c>
      <c r="F944" s="215">
        <v>90</v>
      </c>
      <c r="G944" s="112" t="str">
        <f t="shared" si="22"/>
        <v>Xuất sắc</v>
      </c>
      <c r="H944" s="215"/>
    </row>
    <row r="945" spans="1:8" s="5" customFormat="1" x14ac:dyDescent="0.25">
      <c r="A945" s="106">
        <v>921</v>
      </c>
      <c r="B945" s="263">
        <v>20</v>
      </c>
      <c r="C945" s="115" t="s">
        <v>2014</v>
      </c>
      <c r="D945" s="115" t="s">
        <v>2015</v>
      </c>
      <c r="E945" s="264" t="s">
        <v>61</v>
      </c>
      <c r="F945" s="215">
        <v>90</v>
      </c>
      <c r="G945" s="112" t="str">
        <f t="shared" si="22"/>
        <v>Xuất sắc</v>
      </c>
      <c r="H945" s="215"/>
    </row>
    <row r="946" spans="1:8" s="5" customFormat="1" x14ac:dyDescent="0.25">
      <c r="A946" s="106">
        <v>922</v>
      </c>
      <c r="B946" s="263">
        <v>21</v>
      </c>
      <c r="C946" s="115" t="s">
        <v>2016</v>
      </c>
      <c r="D946" s="115" t="s">
        <v>2017</v>
      </c>
      <c r="E946" s="264" t="s">
        <v>61</v>
      </c>
      <c r="F946" s="215">
        <v>90</v>
      </c>
      <c r="G946" s="112" t="str">
        <f t="shared" si="22"/>
        <v>Xuất sắc</v>
      </c>
      <c r="H946" s="215"/>
    </row>
    <row r="947" spans="1:8" s="5" customFormat="1" x14ac:dyDescent="0.25">
      <c r="A947" s="106">
        <v>923</v>
      </c>
      <c r="B947" s="263">
        <v>22</v>
      </c>
      <c r="C947" s="115" t="s">
        <v>2018</v>
      </c>
      <c r="D947" s="115" t="s">
        <v>35</v>
      </c>
      <c r="E947" s="264" t="s">
        <v>12</v>
      </c>
      <c r="F947" s="215">
        <v>90</v>
      </c>
      <c r="G947" s="112" t="str">
        <f t="shared" si="22"/>
        <v>Xuất sắc</v>
      </c>
      <c r="H947" s="215"/>
    </row>
    <row r="948" spans="1:8" s="5" customFormat="1" x14ac:dyDescent="0.25">
      <c r="A948" s="106">
        <v>924</v>
      </c>
      <c r="B948" s="263">
        <v>23</v>
      </c>
      <c r="C948" s="115" t="s">
        <v>2019</v>
      </c>
      <c r="D948" s="115" t="s">
        <v>1093</v>
      </c>
      <c r="E948" s="264" t="s">
        <v>355</v>
      </c>
      <c r="F948" s="215">
        <v>90</v>
      </c>
      <c r="G948" s="112" t="str">
        <f t="shared" si="22"/>
        <v>Xuất sắc</v>
      </c>
      <c r="H948" s="215"/>
    </row>
    <row r="949" spans="1:8" s="5" customFormat="1" x14ac:dyDescent="0.25">
      <c r="A949" s="106">
        <v>925</v>
      </c>
      <c r="B949" s="263">
        <v>24</v>
      </c>
      <c r="C949" s="115" t="s">
        <v>2020</v>
      </c>
      <c r="D949" s="115" t="s">
        <v>133</v>
      </c>
      <c r="E949" s="264" t="s">
        <v>199</v>
      </c>
      <c r="F949" s="215">
        <v>89</v>
      </c>
      <c r="G949" s="112" t="str">
        <f t="shared" si="22"/>
        <v>Tốt</v>
      </c>
      <c r="H949" s="215"/>
    </row>
    <row r="950" spans="1:8" s="5" customFormat="1" x14ac:dyDescent="0.25">
      <c r="A950" s="106">
        <v>926</v>
      </c>
      <c r="B950" s="263">
        <v>25</v>
      </c>
      <c r="C950" s="115" t="s">
        <v>2021</v>
      </c>
      <c r="D950" s="115" t="s">
        <v>102</v>
      </c>
      <c r="E950" s="264" t="s">
        <v>38</v>
      </c>
      <c r="F950" s="215">
        <v>89</v>
      </c>
      <c r="G950" s="112" t="str">
        <f t="shared" si="22"/>
        <v>Tốt</v>
      </c>
      <c r="H950" s="215"/>
    </row>
    <row r="951" spans="1:8" s="5" customFormat="1" x14ac:dyDescent="0.25">
      <c r="A951" s="106">
        <v>927</v>
      </c>
      <c r="B951" s="263">
        <v>26</v>
      </c>
      <c r="C951" s="115" t="s">
        <v>2022</v>
      </c>
      <c r="D951" s="115" t="s">
        <v>2023</v>
      </c>
      <c r="E951" s="264" t="s">
        <v>8</v>
      </c>
      <c r="F951" s="215">
        <v>89</v>
      </c>
      <c r="G951" s="112" t="str">
        <f t="shared" si="22"/>
        <v>Tốt</v>
      </c>
      <c r="H951" s="320"/>
    </row>
    <row r="952" spans="1:8" s="5" customFormat="1" x14ac:dyDescent="0.25">
      <c r="A952" s="106">
        <v>928</v>
      </c>
      <c r="B952" s="263">
        <v>27</v>
      </c>
      <c r="C952" s="115" t="s">
        <v>2024</v>
      </c>
      <c r="D952" s="115" t="s">
        <v>250</v>
      </c>
      <c r="E952" s="264" t="s">
        <v>244</v>
      </c>
      <c r="F952" s="215">
        <v>88</v>
      </c>
      <c r="G952" s="112" t="str">
        <f t="shared" si="22"/>
        <v>Tốt</v>
      </c>
      <c r="H952" s="215"/>
    </row>
    <row r="953" spans="1:8" s="5" customFormat="1" x14ac:dyDescent="0.25">
      <c r="A953" s="106">
        <v>929</v>
      </c>
      <c r="B953" s="263">
        <v>28</v>
      </c>
      <c r="C953" s="115" t="s">
        <v>2025</v>
      </c>
      <c r="D953" s="115" t="s">
        <v>85</v>
      </c>
      <c r="E953" s="264" t="s">
        <v>9</v>
      </c>
      <c r="F953" s="215">
        <v>87</v>
      </c>
      <c r="G953" s="112" t="str">
        <f t="shared" si="22"/>
        <v>Tốt</v>
      </c>
      <c r="H953" s="215"/>
    </row>
    <row r="954" spans="1:8" s="5" customFormat="1" x14ac:dyDescent="0.25">
      <c r="A954" s="106">
        <v>930</v>
      </c>
      <c r="B954" s="263">
        <v>29</v>
      </c>
      <c r="C954" s="115" t="s">
        <v>2026</v>
      </c>
      <c r="D954" s="115" t="s">
        <v>1426</v>
      </c>
      <c r="E954" s="264" t="s">
        <v>129</v>
      </c>
      <c r="F954" s="215">
        <v>85</v>
      </c>
      <c r="G954" s="112" t="str">
        <f t="shared" si="22"/>
        <v>Tốt</v>
      </c>
      <c r="H954" s="215"/>
    </row>
    <row r="955" spans="1:8" s="5" customFormat="1" x14ac:dyDescent="0.25">
      <c r="A955" s="106">
        <v>931</v>
      </c>
      <c r="B955" s="263">
        <v>30</v>
      </c>
      <c r="C955" s="115" t="s">
        <v>2027</v>
      </c>
      <c r="D955" s="115" t="s">
        <v>113</v>
      </c>
      <c r="E955" s="264" t="s">
        <v>43</v>
      </c>
      <c r="F955" s="215">
        <v>85</v>
      </c>
      <c r="G955" s="112" t="str">
        <f t="shared" si="22"/>
        <v>Tốt</v>
      </c>
      <c r="H955" s="215"/>
    </row>
    <row r="956" spans="1:8" s="5" customFormat="1" x14ac:dyDescent="0.25">
      <c r="A956" s="106">
        <v>932</v>
      </c>
      <c r="B956" s="263">
        <v>31</v>
      </c>
      <c r="C956" s="115" t="s">
        <v>2028</v>
      </c>
      <c r="D956" s="115" t="s">
        <v>2029</v>
      </c>
      <c r="E956" s="264" t="s">
        <v>347</v>
      </c>
      <c r="F956" s="215">
        <v>85</v>
      </c>
      <c r="G956" s="112" t="str">
        <f t="shared" si="22"/>
        <v>Tốt</v>
      </c>
      <c r="H956" s="215"/>
    </row>
    <row r="957" spans="1:8" s="5" customFormat="1" x14ac:dyDescent="0.25">
      <c r="A957" s="106">
        <v>933</v>
      </c>
      <c r="B957" s="263">
        <v>32</v>
      </c>
      <c r="C957" s="115" t="s">
        <v>2030</v>
      </c>
      <c r="D957" s="115" t="s">
        <v>2031</v>
      </c>
      <c r="E957" s="264" t="s">
        <v>22</v>
      </c>
      <c r="F957" s="215">
        <v>85</v>
      </c>
      <c r="G957" s="112" t="str">
        <f t="shared" si="22"/>
        <v>Tốt</v>
      </c>
      <c r="H957" s="215"/>
    </row>
    <row r="958" spans="1:8" s="5" customFormat="1" x14ac:dyDescent="0.25">
      <c r="A958" s="106">
        <v>934</v>
      </c>
      <c r="B958" s="263">
        <v>33</v>
      </c>
      <c r="C958" s="115" t="s">
        <v>2032</v>
      </c>
      <c r="D958" s="115" t="s">
        <v>2033</v>
      </c>
      <c r="E958" s="264" t="s">
        <v>26</v>
      </c>
      <c r="F958" s="215">
        <v>85</v>
      </c>
      <c r="G958" s="112" t="str">
        <f t="shared" si="22"/>
        <v>Tốt</v>
      </c>
      <c r="H958" s="215"/>
    </row>
    <row r="959" spans="1:8" s="5" customFormat="1" x14ac:dyDescent="0.25">
      <c r="A959" s="106">
        <v>935</v>
      </c>
      <c r="B959" s="263">
        <v>34</v>
      </c>
      <c r="C959" s="115" t="s">
        <v>2034</v>
      </c>
      <c r="D959" s="115" t="s">
        <v>2035</v>
      </c>
      <c r="E959" s="264" t="s">
        <v>148</v>
      </c>
      <c r="F959" s="215">
        <v>85</v>
      </c>
      <c r="G959" s="112" t="str">
        <f t="shared" si="22"/>
        <v>Tốt</v>
      </c>
      <c r="H959" s="215"/>
    </row>
    <row r="960" spans="1:8" s="5" customFormat="1" x14ac:dyDescent="0.25">
      <c r="A960" s="106">
        <v>936</v>
      </c>
      <c r="B960" s="263">
        <v>35</v>
      </c>
      <c r="C960" s="115" t="s">
        <v>2036</v>
      </c>
      <c r="D960" s="115" t="s">
        <v>2037</v>
      </c>
      <c r="E960" s="264" t="s">
        <v>154</v>
      </c>
      <c r="F960" s="215">
        <v>82</v>
      </c>
      <c r="G960" s="112" t="str">
        <f t="shared" si="22"/>
        <v>Tốt</v>
      </c>
      <c r="H960" s="215"/>
    </row>
    <row r="961" spans="1:8" s="5" customFormat="1" x14ac:dyDescent="0.25">
      <c r="A961" s="106">
        <v>937</v>
      </c>
      <c r="B961" s="263">
        <v>36</v>
      </c>
      <c r="C961" s="115" t="s">
        <v>2038</v>
      </c>
      <c r="D961" s="115" t="s">
        <v>2039</v>
      </c>
      <c r="E961" s="264" t="s">
        <v>34</v>
      </c>
      <c r="F961" s="215">
        <v>81</v>
      </c>
      <c r="G961" s="112" t="str">
        <f t="shared" si="22"/>
        <v>Tốt</v>
      </c>
      <c r="H961" s="215"/>
    </row>
    <row r="962" spans="1:8" s="5" customFormat="1" x14ac:dyDescent="0.25">
      <c r="A962" s="106">
        <v>938</v>
      </c>
      <c r="B962" s="263">
        <v>37</v>
      </c>
      <c r="C962" s="115" t="s">
        <v>2040</v>
      </c>
      <c r="D962" s="115" t="s">
        <v>1817</v>
      </c>
      <c r="E962" s="264" t="s">
        <v>7</v>
      </c>
      <c r="F962" s="215">
        <v>80</v>
      </c>
      <c r="G962" s="112" t="str">
        <f t="shared" si="22"/>
        <v>Tốt</v>
      </c>
      <c r="H962" s="215"/>
    </row>
    <row r="963" spans="1:8" s="5" customFormat="1" x14ac:dyDescent="0.25">
      <c r="A963" s="106">
        <v>939</v>
      </c>
      <c r="B963" s="263">
        <v>38</v>
      </c>
      <c r="C963" s="115" t="s">
        <v>2041</v>
      </c>
      <c r="D963" s="115" t="s">
        <v>2042</v>
      </c>
      <c r="E963" s="264" t="s">
        <v>41</v>
      </c>
      <c r="F963" s="215">
        <v>80</v>
      </c>
      <c r="G963" s="112" t="str">
        <f t="shared" si="22"/>
        <v>Tốt</v>
      </c>
      <c r="H963" s="215"/>
    </row>
    <row r="964" spans="1:8" s="5" customFormat="1" x14ac:dyDescent="0.25">
      <c r="A964" s="106">
        <v>940</v>
      </c>
      <c r="B964" s="263">
        <v>39</v>
      </c>
      <c r="C964" s="115" t="s">
        <v>2043</v>
      </c>
      <c r="D964" s="115" t="s">
        <v>46</v>
      </c>
      <c r="E964" s="264" t="s">
        <v>45</v>
      </c>
      <c r="F964" s="215">
        <v>80</v>
      </c>
      <c r="G964" s="112" t="str">
        <f t="shared" si="22"/>
        <v>Tốt</v>
      </c>
      <c r="H964" s="320"/>
    </row>
    <row r="965" spans="1:8" s="5" customFormat="1" x14ac:dyDescent="0.25">
      <c r="A965" s="106">
        <v>941</v>
      </c>
      <c r="B965" s="263">
        <v>40</v>
      </c>
      <c r="C965" s="115" t="s">
        <v>2044</v>
      </c>
      <c r="D965" s="115" t="s">
        <v>194</v>
      </c>
      <c r="E965" s="264" t="s">
        <v>15</v>
      </c>
      <c r="F965" s="215">
        <v>80</v>
      </c>
      <c r="G965" s="112" t="str">
        <f t="shared" si="22"/>
        <v>Tốt</v>
      </c>
      <c r="H965" s="320"/>
    </row>
    <row r="966" spans="1:8" s="5" customFormat="1" x14ac:dyDescent="0.25">
      <c r="A966" s="106">
        <v>942</v>
      </c>
      <c r="B966" s="263">
        <v>41</v>
      </c>
      <c r="C966" s="115" t="s">
        <v>2045</v>
      </c>
      <c r="D966" s="115" t="s">
        <v>369</v>
      </c>
      <c r="E966" s="264" t="s">
        <v>11</v>
      </c>
      <c r="F966" s="215">
        <v>80</v>
      </c>
      <c r="G966" s="112" t="str">
        <f t="shared" si="22"/>
        <v>Tốt</v>
      </c>
      <c r="H966" s="215"/>
    </row>
    <row r="967" spans="1:8" s="5" customFormat="1" x14ac:dyDescent="0.25">
      <c r="A967" s="106">
        <v>943</v>
      </c>
      <c r="B967" s="263">
        <v>42</v>
      </c>
      <c r="C967" s="115" t="s">
        <v>2046</v>
      </c>
      <c r="D967" s="115" t="s">
        <v>2047</v>
      </c>
      <c r="E967" s="264" t="s">
        <v>212</v>
      </c>
      <c r="F967" s="215">
        <v>80</v>
      </c>
      <c r="G967" s="112" t="str">
        <f t="shared" si="22"/>
        <v>Tốt</v>
      </c>
      <c r="H967" s="215"/>
    </row>
    <row r="968" spans="1:8" s="5" customFormat="1" x14ac:dyDescent="0.25">
      <c r="A968" s="106">
        <v>944</v>
      </c>
      <c r="B968" s="263">
        <v>43</v>
      </c>
      <c r="C968" s="115" t="s">
        <v>2048</v>
      </c>
      <c r="D968" s="115" t="s">
        <v>481</v>
      </c>
      <c r="E968" s="264" t="s">
        <v>991</v>
      </c>
      <c r="F968" s="215">
        <v>80</v>
      </c>
      <c r="G968" s="112" t="str">
        <f t="shared" si="22"/>
        <v>Tốt</v>
      </c>
      <c r="H968" s="215"/>
    </row>
    <row r="969" spans="1:8" s="5" customFormat="1" x14ac:dyDescent="0.25">
      <c r="A969" s="106">
        <v>945</v>
      </c>
      <c r="B969" s="263">
        <v>44</v>
      </c>
      <c r="C969" s="115" t="s">
        <v>2049</v>
      </c>
      <c r="D969" s="115" t="s">
        <v>36</v>
      </c>
      <c r="E969" s="264" t="s">
        <v>34</v>
      </c>
      <c r="F969" s="215">
        <v>70</v>
      </c>
      <c r="G969" s="112" t="str">
        <f t="shared" si="22"/>
        <v>Khá</v>
      </c>
      <c r="H969" s="215"/>
    </row>
    <row r="970" spans="1:8" s="5" customFormat="1" x14ac:dyDescent="0.25">
      <c r="A970" s="106">
        <v>946</v>
      </c>
      <c r="B970" s="263">
        <v>45</v>
      </c>
      <c r="C970" s="115" t="s">
        <v>2050</v>
      </c>
      <c r="D970" s="115" t="s">
        <v>2051</v>
      </c>
      <c r="E970" s="264" t="s">
        <v>38</v>
      </c>
      <c r="F970" s="215">
        <v>70</v>
      </c>
      <c r="G970" s="112" t="str">
        <f t="shared" si="22"/>
        <v>Khá</v>
      </c>
      <c r="H970" s="215"/>
    </row>
    <row r="971" spans="1:8" s="5" customFormat="1" x14ac:dyDescent="0.25">
      <c r="A971" s="106">
        <v>947</v>
      </c>
      <c r="B971" s="239">
        <v>46</v>
      </c>
      <c r="C971" s="115" t="s">
        <v>2052</v>
      </c>
      <c r="D971" s="115" t="s">
        <v>333</v>
      </c>
      <c r="E971" s="264" t="s">
        <v>7</v>
      </c>
      <c r="F971" s="215">
        <v>70</v>
      </c>
      <c r="G971" s="112" t="str">
        <f t="shared" si="22"/>
        <v>Khá</v>
      </c>
      <c r="H971" s="215"/>
    </row>
    <row r="972" spans="1:8" s="5" customFormat="1" x14ac:dyDescent="0.25">
      <c r="A972" s="106">
        <v>948</v>
      </c>
      <c r="B972" s="263">
        <v>47</v>
      </c>
      <c r="C972" s="115" t="s">
        <v>2053</v>
      </c>
      <c r="D972" s="115" t="s">
        <v>2054</v>
      </c>
      <c r="E972" s="264" t="s">
        <v>41</v>
      </c>
      <c r="F972" s="215">
        <v>70</v>
      </c>
      <c r="G972" s="112" t="str">
        <f t="shared" si="22"/>
        <v>Khá</v>
      </c>
      <c r="H972" s="215"/>
    </row>
    <row r="973" spans="1:8" s="5" customFormat="1" x14ac:dyDescent="0.25">
      <c r="A973" s="106">
        <v>949</v>
      </c>
      <c r="B973" s="263">
        <v>48</v>
      </c>
      <c r="C973" s="115" t="s">
        <v>2055</v>
      </c>
      <c r="D973" s="115" t="s">
        <v>19</v>
      </c>
      <c r="E973" s="264" t="s">
        <v>15</v>
      </c>
      <c r="F973" s="215">
        <v>70</v>
      </c>
      <c r="G973" s="112" t="str">
        <f t="shared" si="22"/>
        <v>Khá</v>
      </c>
      <c r="H973" s="215"/>
    </row>
    <row r="974" spans="1:8" s="5" customFormat="1" x14ac:dyDescent="0.25">
      <c r="A974" s="106">
        <v>950</v>
      </c>
      <c r="B974" s="263">
        <v>49</v>
      </c>
      <c r="C974" s="115" t="s">
        <v>2056</v>
      </c>
      <c r="D974" s="115" t="s">
        <v>2057</v>
      </c>
      <c r="E974" s="264" t="s">
        <v>21</v>
      </c>
      <c r="F974" s="215">
        <v>70</v>
      </c>
      <c r="G974" s="112" t="str">
        <f t="shared" si="22"/>
        <v>Khá</v>
      </c>
      <c r="H974" s="215"/>
    </row>
    <row r="975" spans="1:8" s="5" customFormat="1" x14ac:dyDescent="0.25">
      <c r="A975" s="106">
        <v>951</v>
      </c>
      <c r="B975" s="263">
        <v>50</v>
      </c>
      <c r="C975" s="115" t="s">
        <v>2058</v>
      </c>
      <c r="D975" s="115" t="s">
        <v>2059</v>
      </c>
      <c r="E975" s="264" t="s">
        <v>80</v>
      </c>
      <c r="F975" s="215">
        <v>70</v>
      </c>
      <c r="G975" s="112" t="str">
        <f t="shared" si="22"/>
        <v>Khá</v>
      </c>
      <c r="H975" s="215"/>
    </row>
    <row r="976" spans="1:8" s="5" customFormat="1" x14ac:dyDescent="0.25">
      <c r="A976" s="106">
        <v>952</v>
      </c>
      <c r="B976" s="263">
        <v>51</v>
      </c>
      <c r="C976" s="115" t="s">
        <v>2060</v>
      </c>
      <c r="D976" s="115" t="s">
        <v>2061</v>
      </c>
      <c r="E976" s="264" t="s">
        <v>38</v>
      </c>
      <c r="F976" s="215">
        <v>65</v>
      </c>
      <c r="G976" s="112" t="str">
        <f t="shared" si="22"/>
        <v>Khá</v>
      </c>
      <c r="H976" s="321"/>
    </row>
    <row r="977" spans="1:10" s="5" customFormat="1" x14ac:dyDescent="0.25">
      <c r="A977" s="106">
        <v>953</v>
      </c>
      <c r="B977" s="263">
        <v>52</v>
      </c>
      <c r="C977" s="115" t="s">
        <v>2062</v>
      </c>
      <c r="D977" s="115" t="s">
        <v>2063</v>
      </c>
      <c r="E977" s="264" t="s">
        <v>27</v>
      </c>
      <c r="F977" s="215">
        <v>65</v>
      </c>
      <c r="G977" s="112" t="str">
        <f t="shared" si="22"/>
        <v>Khá</v>
      </c>
      <c r="H977" s="321"/>
    </row>
    <row r="978" spans="1:10" s="5" customFormat="1" x14ac:dyDescent="0.25">
      <c r="A978" s="106">
        <v>954</v>
      </c>
      <c r="B978" s="263">
        <v>53</v>
      </c>
      <c r="C978" s="115" t="s">
        <v>2064</v>
      </c>
      <c r="D978" s="115" t="s">
        <v>13</v>
      </c>
      <c r="E978" s="264" t="s">
        <v>27</v>
      </c>
      <c r="F978" s="215">
        <v>65</v>
      </c>
      <c r="G978" s="112" t="str">
        <f t="shared" si="22"/>
        <v>Khá</v>
      </c>
      <c r="H978" s="215"/>
    </row>
    <row r="979" spans="1:10" s="5" customFormat="1" x14ac:dyDescent="0.25">
      <c r="A979" s="106">
        <v>955</v>
      </c>
      <c r="B979" s="263">
        <v>54</v>
      </c>
      <c r="C979" s="115" t="s">
        <v>2065</v>
      </c>
      <c r="D979" s="115" t="s">
        <v>1294</v>
      </c>
      <c r="E979" s="264" t="s">
        <v>55</v>
      </c>
      <c r="F979" s="215">
        <v>65</v>
      </c>
      <c r="G979" s="112" t="str">
        <f t="shared" si="22"/>
        <v>Khá</v>
      </c>
      <c r="H979" s="321"/>
    </row>
    <row r="980" spans="1:10" s="5" customFormat="1" x14ac:dyDescent="0.25">
      <c r="A980" s="106">
        <v>956</v>
      </c>
      <c r="B980" s="263">
        <v>55</v>
      </c>
      <c r="C980" s="115" t="s">
        <v>2066</v>
      </c>
      <c r="D980" s="115" t="s">
        <v>2067</v>
      </c>
      <c r="E980" s="264" t="s">
        <v>8</v>
      </c>
      <c r="F980" s="215">
        <v>65</v>
      </c>
      <c r="G980" s="112" t="str">
        <f t="shared" si="22"/>
        <v>Khá</v>
      </c>
      <c r="H980" s="321"/>
    </row>
    <row r="981" spans="1:10" s="5" customFormat="1" x14ac:dyDescent="0.25">
      <c r="A981" s="106">
        <v>957</v>
      </c>
      <c r="B981" s="263">
        <v>56</v>
      </c>
      <c r="C981" s="115" t="s">
        <v>2068</v>
      </c>
      <c r="D981" s="115" t="s">
        <v>104</v>
      </c>
      <c r="E981" s="264" t="s">
        <v>124</v>
      </c>
      <c r="F981" s="215">
        <v>65</v>
      </c>
      <c r="G981" s="112" t="str">
        <f t="shared" si="22"/>
        <v>Khá</v>
      </c>
      <c r="H981" s="321"/>
    </row>
    <row r="982" spans="1:10" x14ac:dyDescent="0.25">
      <c r="A982" s="114">
        <v>958</v>
      </c>
      <c r="B982" s="239">
        <v>57</v>
      </c>
      <c r="C982" s="118" t="s">
        <v>2069</v>
      </c>
      <c r="D982" s="118" t="s">
        <v>2070</v>
      </c>
      <c r="E982" s="302" t="s">
        <v>34</v>
      </c>
      <c r="F982" s="237">
        <v>0</v>
      </c>
      <c r="G982" s="112" t="str">
        <f t="shared" si="22"/>
        <v>Kém</v>
      </c>
      <c r="H982" s="114" t="s">
        <v>2341</v>
      </c>
      <c r="J982" s="4">
        <f>60-23-13-4</f>
        <v>20</v>
      </c>
    </row>
    <row r="983" spans="1:10" x14ac:dyDescent="0.25">
      <c r="A983" s="114">
        <v>959</v>
      </c>
      <c r="B983" s="239">
        <v>58</v>
      </c>
      <c r="C983" s="118" t="s">
        <v>2072</v>
      </c>
      <c r="D983" s="118" t="s">
        <v>86</v>
      </c>
      <c r="E983" s="302" t="s">
        <v>199</v>
      </c>
      <c r="F983" s="237">
        <v>0</v>
      </c>
      <c r="G983" s="112" t="str">
        <f t="shared" si="22"/>
        <v>Kém</v>
      </c>
      <c r="H983" s="114" t="s">
        <v>2341</v>
      </c>
    </row>
    <row r="984" spans="1:10" x14ac:dyDescent="0.25">
      <c r="A984" s="114">
        <v>960</v>
      </c>
      <c r="B984" s="213">
        <v>59</v>
      </c>
      <c r="C984" s="300" t="s">
        <v>2073</v>
      </c>
      <c r="D984" s="300" t="s">
        <v>2074</v>
      </c>
      <c r="E984" s="280" t="s">
        <v>180</v>
      </c>
      <c r="F984" s="114">
        <v>0</v>
      </c>
      <c r="G984" s="112" t="str">
        <f t="shared" si="22"/>
        <v>Kém</v>
      </c>
      <c r="H984" s="114" t="s">
        <v>2341</v>
      </c>
    </row>
    <row r="985" spans="1:10" x14ac:dyDescent="0.25">
      <c r="A985" s="114">
        <v>961</v>
      </c>
      <c r="B985" s="239">
        <v>60</v>
      </c>
      <c r="C985" s="118" t="s">
        <v>2075</v>
      </c>
      <c r="D985" s="118" t="s">
        <v>2076</v>
      </c>
      <c r="E985" s="302" t="s">
        <v>67</v>
      </c>
      <c r="F985" s="237">
        <v>0</v>
      </c>
      <c r="G985" s="112" t="str">
        <f t="shared" si="22"/>
        <v>Kém</v>
      </c>
      <c r="H985" s="114" t="s">
        <v>2341</v>
      </c>
    </row>
    <row r="986" spans="1:10" s="5" customFormat="1" ht="15.75" customHeight="1" x14ac:dyDescent="0.25">
      <c r="A986" s="124"/>
      <c r="B986" s="267"/>
      <c r="C986" s="268" t="s">
        <v>2077</v>
      </c>
      <c r="D986" s="115"/>
      <c r="E986" s="264"/>
      <c r="F986" s="215"/>
      <c r="G986" s="264"/>
      <c r="H986" s="321"/>
    </row>
    <row r="987" spans="1:10" s="5" customFormat="1" ht="15.75" customHeight="1" x14ac:dyDescent="0.25">
      <c r="A987" s="114">
        <v>962</v>
      </c>
      <c r="B987" s="269">
        <v>1</v>
      </c>
      <c r="C987" s="270" t="s">
        <v>2078</v>
      </c>
      <c r="D987" s="271" t="s">
        <v>75</v>
      </c>
      <c r="E987" s="272" t="s">
        <v>14</v>
      </c>
      <c r="F987" s="273">
        <v>97</v>
      </c>
      <c r="G987" s="112" t="str">
        <f t="shared" ref="G987:G1047" si="23">IF(F987&gt;=90,"Xuất sắc",IF(F987&gt;=80,"Tốt",IF(F987&gt;=65,"Khá",IF(F987&gt;=50,"Trung bình",IF(F987&gt;=35,"Yếu","Kém")))))</f>
        <v>Xuất sắc</v>
      </c>
      <c r="H987" s="215"/>
    </row>
    <row r="988" spans="1:10" s="5" customFormat="1" ht="15.75" customHeight="1" x14ac:dyDescent="0.25">
      <c r="A988" s="114">
        <v>963</v>
      </c>
      <c r="B988" s="269">
        <v>2</v>
      </c>
      <c r="C988" s="270" t="s">
        <v>2079</v>
      </c>
      <c r="D988" s="271" t="s">
        <v>128</v>
      </c>
      <c r="E988" s="272" t="s">
        <v>8</v>
      </c>
      <c r="F988" s="273">
        <v>95</v>
      </c>
      <c r="G988" s="112" t="str">
        <f t="shared" si="23"/>
        <v>Xuất sắc</v>
      </c>
      <c r="H988" s="215"/>
    </row>
    <row r="989" spans="1:10" s="5" customFormat="1" ht="15.75" customHeight="1" x14ac:dyDescent="0.25">
      <c r="A989" s="114">
        <v>964</v>
      </c>
      <c r="B989" s="269">
        <v>3</v>
      </c>
      <c r="C989" s="270" t="s">
        <v>2080</v>
      </c>
      <c r="D989" s="271" t="s">
        <v>303</v>
      </c>
      <c r="E989" s="272" t="s">
        <v>1490</v>
      </c>
      <c r="F989" s="273">
        <v>95</v>
      </c>
      <c r="G989" s="112" t="str">
        <f t="shared" si="23"/>
        <v>Xuất sắc</v>
      </c>
      <c r="H989" s="215"/>
    </row>
    <row r="990" spans="1:10" s="5" customFormat="1" ht="15.75" customHeight="1" x14ac:dyDescent="0.25">
      <c r="A990" s="114">
        <v>965</v>
      </c>
      <c r="B990" s="269">
        <v>4</v>
      </c>
      <c r="C990" s="270" t="s">
        <v>2081</v>
      </c>
      <c r="D990" s="271" t="s">
        <v>2082</v>
      </c>
      <c r="E990" s="272" t="s">
        <v>26</v>
      </c>
      <c r="F990" s="273">
        <v>95</v>
      </c>
      <c r="G990" s="112" t="str">
        <f t="shared" si="23"/>
        <v>Xuất sắc</v>
      </c>
      <c r="H990" s="215"/>
    </row>
    <row r="991" spans="1:10" s="5" customFormat="1" ht="15.75" customHeight="1" x14ac:dyDescent="0.25">
      <c r="A991" s="114">
        <v>966</v>
      </c>
      <c r="B991" s="274">
        <v>5</v>
      </c>
      <c r="C991" s="270" t="s">
        <v>2083</v>
      </c>
      <c r="D991" s="271" t="s">
        <v>90</v>
      </c>
      <c r="E991" s="272" t="s">
        <v>25</v>
      </c>
      <c r="F991" s="273">
        <v>93</v>
      </c>
      <c r="G991" s="112" t="str">
        <f t="shared" si="23"/>
        <v>Xuất sắc</v>
      </c>
      <c r="H991" s="215"/>
    </row>
    <row r="992" spans="1:10" s="5" customFormat="1" ht="15.75" customHeight="1" x14ac:dyDescent="0.25">
      <c r="A992" s="114">
        <v>967</v>
      </c>
      <c r="B992" s="274">
        <v>6</v>
      </c>
      <c r="C992" s="270" t="s">
        <v>2084</v>
      </c>
      <c r="D992" s="271" t="s">
        <v>85</v>
      </c>
      <c r="E992" s="272" t="s">
        <v>40</v>
      </c>
      <c r="F992" s="273">
        <v>92</v>
      </c>
      <c r="G992" s="112" t="str">
        <f t="shared" si="23"/>
        <v>Xuất sắc</v>
      </c>
      <c r="H992" s="215"/>
    </row>
    <row r="993" spans="1:8" s="5" customFormat="1" ht="15.75" customHeight="1" x14ac:dyDescent="0.25">
      <c r="A993" s="114">
        <v>968</v>
      </c>
      <c r="B993" s="274">
        <v>7</v>
      </c>
      <c r="C993" s="270" t="s">
        <v>2085</v>
      </c>
      <c r="D993" s="271" t="s">
        <v>2063</v>
      </c>
      <c r="E993" s="272" t="s">
        <v>34</v>
      </c>
      <c r="F993" s="273">
        <v>90</v>
      </c>
      <c r="G993" s="112" t="str">
        <f t="shared" si="23"/>
        <v>Xuất sắc</v>
      </c>
      <c r="H993" s="215"/>
    </row>
    <row r="994" spans="1:8" s="5" customFormat="1" ht="15.75" customHeight="1" x14ac:dyDescent="0.25">
      <c r="A994" s="114">
        <v>969</v>
      </c>
      <c r="B994" s="274">
        <v>8</v>
      </c>
      <c r="C994" s="270" t="s">
        <v>2086</v>
      </c>
      <c r="D994" s="271" t="s">
        <v>2087</v>
      </c>
      <c r="E994" s="272" t="s">
        <v>34</v>
      </c>
      <c r="F994" s="273">
        <v>90</v>
      </c>
      <c r="G994" s="112" t="str">
        <f t="shared" si="23"/>
        <v>Xuất sắc</v>
      </c>
      <c r="H994" s="215"/>
    </row>
    <row r="995" spans="1:8" s="5" customFormat="1" ht="15.75" customHeight="1" x14ac:dyDescent="0.25">
      <c r="A995" s="114">
        <v>970</v>
      </c>
      <c r="B995" s="274">
        <v>9</v>
      </c>
      <c r="C995" s="270" t="s">
        <v>2088</v>
      </c>
      <c r="D995" s="271" t="s">
        <v>284</v>
      </c>
      <c r="E995" s="272" t="s">
        <v>34</v>
      </c>
      <c r="F995" s="273">
        <v>90</v>
      </c>
      <c r="G995" s="112" t="str">
        <f t="shared" si="23"/>
        <v>Xuất sắc</v>
      </c>
      <c r="H995" s="215"/>
    </row>
    <row r="996" spans="1:8" s="5" customFormat="1" ht="15.75" customHeight="1" x14ac:dyDescent="0.25">
      <c r="A996" s="114">
        <v>971</v>
      </c>
      <c r="B996" s="274">
        <v>10</v>
      </c>
      <c r="C996" s="270" t="s">
        <v>2089</v>
      </c>
      <c r="D996" s="271" t="s">
        <v>2090</v>
      </c>
      <c r="E996" s="272" t="s">
        <v>476</v>
      </c>
      <c r="F996" s="273">
        <v>90</v>
      </c>
      <c r="G996" s="112" t="str">
        <f t="shared" si="23"/>
        <v>Xuất sắc</v>
      </c>
      <c r="H996" s="215"/>
    </row>
    <row r="997" spans="1:8" s="5" customFormat="1" ht="15.75" customHeight="1" x14ac:dyDescent="0.25">
      <c r="A997" s="114">
        <v>972</v>
      </c>
      <c r="B997" s="274">
        <v>11</v>
      </c>
      <c r="C997" s="270" t="s">
        <v>2091</v>
      </c>
      <c r="D997" s="271" t="s">
        <v>159</v>
      </c>
      <c r="E997" s="272" t="s">
        <v>6</v>
      </c>
      <c r="F997" s="273">
        <v>90</v>
      </c>
      <c r="G997" s="112" t="str">
        <f t="shared" si="23"/>
        <v>Xuất sắc</v>
      </c>
      <c r="H997" s="215"/>
    </row>
    <row r="998" spans="1:8" s="5" customFormat="1" ht="15.75" customHeight="1" x14ac:dyDescent="0.25">
      <c r="A998" s="114">
        <v>973</v>
      </c>
      <c r="B998" s="274">
        <v>12</v>
      </c>
      <c r="C998" s="270" t="s">
        <v>2092</v>
      </c>
      <c r="D998" s="271" t="s">
        <v>240</v>
      </c>
      <c r="E998" s="272" t="s">
        <v>54</v>
      </c>
      <c r="F998" s="273">
        <v>90</v>
      </c>
      <c r="G998" s="112" t="str">
        <f t="shared" si="23"/>
        <v>Xuất sắc</v>
      </c>
      <c r="H998" s="215"/>
    </row>
    <row r="999" spans="1:8" s="5" customFormat="1" ht="15.75" customHeight="1" x14ac:dyDescent="0.25">
      <c r="A999" s="114">
        <v>974</v>
      </c>
      <c r="B999" s="274">
        <v>13</v>
      </c>
      <c r="C999" s="270" t="s">
        <v>2093</v>
      </c>
      <c r="D999" s="271" t="s">
        <v>2094</v>
      </c>
      <c r="E999" s="272" t="s">
        <v>100</v>
      </c>
      <c r="F999" s="273">
        <v>90</v>
      </c>
      <c r="G999" s="112" t="str">
        <f t="shared" si="23"/>
        <v>Xuất sắc</v>
      </c>
      <c r="H999" s="215"/>
    </row>
    <row r="1000" spans="1:8" s="5" customFormat="1" ht="15.75" customHeight="1" x14ac:dyDescent="0.25">
      <c r="A1000" s="114">
        <v>975</v>
      </c>
      <c r="B1000" s="274">
        <v>14</v>
      </c>
      <c r="C1000" s="270" t="s">
        <v>2095</v>
      </c>
      <c r="D1000" s="271" t="s">
        <v>2096</v>
      </c>
      <c r="E1000" s="272" t="s">
        <v>276</v>
      </c>
      <c r="F1000" s="273">
        <v>90</v>
      </c>
      <c r="G1000" s="112" t="str">
        <f t="shared" si="23"/>
        <v>Xuất sắc</v>
      </c>
      <c r="H1000" s="215"/>
    </row>
    <row r="1001" spans="1:8" s="5" customFormat="1" ht="15.75" customHeight="1" x14ac:dyDescent="0.25">
      <c r="A1001" s="114">
        <v>976</v>
      </c>
      <c r="B1001" s="274">
        <v>15</v>
      </c>
      <c r="C1001" s="270" t="s">
        <v>2097</v>
      </c>
      <c r="D1001" s="271" t="s">
        <v>94</v>
      </c>
      <c r="E1001" s="272" t="s">
        <v>26</v>
      </c>
      <c r="F1001" s="273">
        <v>90</v>
      </c>
      <c r="G1001" s="112" t="str">
        <f t="shared" si="23"/>
        <v>Xuất sắc</v>
      </c>
      <c r="H1001" s="215"/>
    </row>
    <row r="1002" spans="1:8" s="5" customFormat="1" ht="15.75" customHeight="1" x14ac:dyDescent="0.25">
      <c r="A1002" s="114">
        <v>977</v>
      </c>
      <c r="B1002" s="274">
        <v>16</v>
      </c>
      <c r="C1002" s="270" t="s">
        <v>2098</v>
      </c>
      <c r="D1002" s="271" t="s">
        <v>2099</v>
      </c>
      <c r="E1002" s="272" t="s">
        <v>26</v>
      </c>
      <c r="F1002" s="273">
        <v>90</v>
      </c>
      <c r="G1002" s="112" t="str">
        <f t="shared" si="23"/>
        <v>Xuất sắc</v>
      </c>
      <c r="H1002" s="215"/>
    </row>
    <row r="1003" spans="1:8" s="5" customFormat="1" ht="15.75" customHeight="1" x14ac:dyDescent="0.25">
      <c r="A1003" s="114">
        <v>978</v>
      </c>
      <c r="B1003" s="274">
        <v>17</v>
      </c>
      <c r="C1003" s="270" t="s">
        <v>2100</v>
      </c>
      <c r="D1003" s="271" t="s">
        <v>2101</v>
      </c>
      <c r="E1003" s="272" t="s">
        <v>117</v>
      </c>
      <c r="F1003" s="273">
        <v>90</v>
      </c>
      <c r="G1003" s="112" t="str">
        <f t="shared" si="23"/>
        <v>Xuất sắc</v>
      </c>
      <c r="H1003" s="215"/>
    </row>
    <row r="1004" spans="1:8" s="5" customFormat="1" ht="15.75" customHeight="1" x14ac:dyDescent="0.25">
      <c r="A1004" s="114">
        <v>979</v>
      </c>
      <c r="B1004" s="274">
        <v>18</v>
      </c>
      <c r="C1004" s="270" t="s">
        <v>2102</v>
      </c>
      <c r="D1004" s="271" t="s">
        <v>292</v>
      </c>
      <c r="E1004" s="272" t="s">
        <v>59</v>
      </c>
      <c r="F1004" s="273">
        <v>90</v>
      </c>
      <c r="G1004" s="112" t="str">
        <f t="shared" si="23"/>
        <v>Xuất sắc</v>
      </c>
      <c r="H1004" s="215"/>
    </row>
    <row r="1005" spans="1:8" s="5" customFormat="1" ht="15.75" customHeight="1" x14ac:dyDescent="0.25">
      <c r="A1005" s="114">
        <v>980</v>
      </c>
      <c r="B1005" s="269">
        <v>19</v>
      </c>
      <c r="C1005" s="270" t="s">
        <v>2103</v>
      </c>
      <c r="D1005" s="271" t="s">
        <v>2104</v>
      </c>
      <c r="E1005" s="272" t="s">
        <v>139</v>
      </c>
      <c r="F1005" s="273">
        <v>90</v>
      </c>
      <c r="G1005" s="112" t="str">
        <f t="shared" si="23"/>
        <v>Xuất sắc</v>
      </c>
      <c r="H1005" s="215"/>
    </row>
    <row r="1006" spans="1:8" s="5" customFormat="1" ht="15.75" customHeight="1" x14ac:dyDescent="0.25">
      <c r="A1006" s="114">
        <v>981</v>
      </c>
      <c r="B1006" s="269">
        <v>20</v>
      </c>
      <c r="C1006" s="275" t="s">
        <v>2105</v>
      </c>
      <c r="D1006" s="275" t="s">
        <v>2106</v>
      </c>
      <c r="E1006" s="276" t="s">
        <v>991</v>
      </c>
      <c r="F1006" s="273">
        <v>90</v>
      </c>
      <c r="G1006" s="112" t="str">
        <f t="shared" si="23"/>
        <v>Xuất sắc</v>
      </c>
      <c r="H1006" s="215"/>
    </row>
    <row r="1007" spans="1:8" s="5" customFormat="1" ht="15.75" customHeight="1" x14ac:dyDescent="0.25">
      <c r="A1007" s="114">
        <v>982</v>
      </c>
      <c r="B1007" s="269">
        <v>21</v>
      </c>
      <c r="C1007" s="270" t="s">
        <v>2107</v>
      </c>
      <c r="D1007" s="271" t="s">
        <v>2108</v>
      </c>
      <c r="E1007" s="272" t="s">
        <v>343</v>
      </c>
      <c r="F1007" s="273">
        <v>85</v>
      </c>
      <c r="G1007" s="112" t="str">
        <f t="shared" si="23"/>
        <v>Tốt</v>
      </c>
      <c r="H1007" s="215"/>
    </row>
    <row r="1008" spans="1:8" s="5" customFormat="1" ht="15.75" customHeight="1" x14ac:dyDescent="0.25">
      <c r="A1008" s="114">
        <v>983</v>
      </c>
      <c r="B1008" s="269">
        <v>22</v>
      </c>
      <c r="C1008" s="270" t="s">
        <v>2109</v>
      </c>
      <c r="D1008" s="271" t="s">
        <v>99</v>
      </c>
      <c r="E1008" s="272" t="s">
        <v>21</v>
      </c>
      <c r="F1008" s="273">
        <v>85</v>
      </c>
      <c r="G1008" s="112" t="str">
        <f t="shared" si="23"/>
        <v>Tốt</v>
      </c>
      <c r="H1008" s="215"/>
    </row>
    <row r="1009" spans="1:8" s="5" customFormat="1" ht="15.75" customHeight="1" x14ac:dyDescent="0.25">
      <c r="A1009" s="114">
        <v>984</v>
      </c>
      <c r="B1009" s="269">
        <v>23</v>
      </c>
      <c r="C1009" s="270" t="s">
        <v>2110</v>
      </c>
      <c r="D1009" s="271" t="s">
        <v>2111</v>
      </c>
      <c r="E1009" s="272" t="s">
        <v>54</v>
      </c>
      <c r="F1009" s="273">
        <v>85</v>
      </c>
      <c r="G1009" s="112" t="str">
        <f t="shared" si="23"/>
        <v>Tốt</v>
      </c>
      <c r="H1009" s="215"/>
    </row>
    <row r="1010" spans="1:8" s="5" customFormat="1" ht="15.75" customHeight="1" x14ac:dyDescent="0.25">
      <c r="A1010" s="114">
        <v>985</v>
      </c>
      <c r="B1010" s="269">
        <v>24</v>
      </c>
      <c r="C1010" s="270" t="s">
        <v>2112</v>
      </c>
      <c r="D1010" s="271" t="s">
        <v>1282</v>
      </c>
      <c r="E1010" s="272" t="s">
        <v>16</v>
      </c>
      <c r="F1010" s="273">
        <v>85</v>
      </c>
      <c r="G1010" s="112" t="str">
        <f t="shared" si="23"/>
        <v>Tốt</v>
      </c>
      <c r="H1010" s="215"/>
    </row>
    <row r="1011" spans="1:8" s="5" customFormat="1" ht="15.75" customHeight="1" x14ac:dyDescent="0.25">
      <c r="A1011" s="114">
        <v>986</v>
      </c>
      <c r="B1011" s="269">
        <v>25</v>
      </c>
      <c r="C1011" s="270" t="s">
        <v>2113</v>
      </c>
      <c r="D1011" s="271" t="s">
        <v>42</v>
      </c>
      <c r="E1011" s="272" t="s">
        <v>8</v>
      </c>
      <c r="F1011" s="273">
        <v>85</v>
      </c>
      <c r="G1011" s="112" t="str">
        <f t="shared" si="23"/>
        <v>Tốt</v>
      </c>
      <c r="H1011" s="215"/>
    </row>
    <row r="1012" spans="1:8" s="5" customFormat="1" ht="15.75" customHeight="1" x14ac:dyDescent="0.25">
      <c r="A1012" s="114">
        <v>987</v>
      </c>
      <c r="B1012" s="269">
        <v>26</v>
      </c>
      <c r="C1012" s="270" t="s">
        <v>2114</v>
      </c>
      <c r="D1012" s="271" t="s">
        <v>2115</v>
      </c>
      <c r="E1012" s="272" t="s">
        <v>347</v>
      </c>
      <c r="F1012" s="273">
        <v>85</v>
      </c>
      <c r="G1012" s="112" t="str">
        <f t="shared" si="23"/>
        <v>Tốt</v>
      </c>
      <c r="H1012" s="215"/>
    </row>
    <row r="1013" spans="1:8" s="5" customFormat="1" ht="15.75" customHeight="1" x14ac:dyDescent="0.25">
      <c r="A1013" s="114">
        <v>988</v>
      </c>
      <c r="B1013" s="269">
        <v>27</v>
      </c>
      <c r="C1013" s="270" t="s">
        <v>2116</v>
      </c>
      <c r="D1013" s="271" t="s">
        <v>2117</v>
      </c>
      <c r="E1013" s="272" t="s">
        <v>61</v>
      </c>
      <c r="F1013" s="273">
        <v>85</v>
      </c>
      <c r="G1013" s="112" t="str">
        <f t="shared" si="23"/>
        <v>Tốt</v>
      </c>
      <c r="H1013" s="215"/>
    </row>
    <row r="1014" spans="1:8" s="5" customFormat="1" ht="15.75" customHeight="1" x14ac:dyDescent="0.25">
      <c r="A1014" s="114">
        <v>989</v>
      </c>
      <c r="B1014" s="269">
        <v>28</v>
      </c>
      <c r="C1014" s="270" t="s">
        <v>2118</v>
      </c>
      <c r="D1014" s="271" t="s">
        <v>249</v>
      </c>
      <c r="E1014" s="272" t="s">
        <v>313</v>
      </c>
      <c r="F1014" s="273">
        <v>84</v>
      </c>
      <c r="G1014" s="112" t="str">
        <f t="shared" si="23"/>
        <v>Tốt</v>
      </c>
      <c r="H1014" s="215"/>
    </row>
    <row r="1015" spans="1:8" s="5" customFormat="1" ht="15.75" customHeight="1" x14ac:dyDescent="0.25">
      <c r="A1015" s="114">
        <v>990</v>
      </c>
      <c r="B1015" s="274">
        <v>29</v>
      </c>
      <c r="C1015" s="270" t="s">
        <v>2119</v>
      </c>
      <c r="D1015" s="271" t="s">
        <v>2120</v>
      </c>
      <c r="E1015" s="272" t="s">
        <v>8</v>
      </c>
      <c r="F1015" s="273">
        <v>84</v>
      </c>
      <c r="G1015" s="112" t="str">
        <f t="shared" si="23"/>
        <v>Tốt</v>
      </c>
      <c r="H1015" s="215"/>
    </row>
    <row r="1016" spans="1:8" s="5" customFormat="1" ht="15.75" customHeight="1" x14ac:dyDescent="0.25">
      <c r="A1016" s="114">
        <v>991</v>
      </c>
      <c r="B1016" s="274">
        <v>30</v>
      </c>
      <c r="C1016" s="270" t="s">
        <v>2121</v>
      </c>
      <c r="D1016" s="271" t="s">
        <v>53</v>
      </c>
      <c r="E1016" s="272" t="s">
        <v>11</v>
      </c>
      <c r="F1016" s="273">
        <v>84</v>
      </c>
      <c r="G1016" s="112" t="str">
        <f t="shared" si="23"/>
        <v>Tốt</v>
      </c>
      <c r="H1016" s="215"/>
    </row>
    <row r="1017" spans="1:8" s="5" customFormat="1" ht="15.75" customHeight="1" x14ac:dyDescent="0.25">
      <c r="A1017" s="114">
        <v>992</v>
      </c>
      <c r="B1017" s="274">
        <v>31</v>
      </c>
      <c r="C1017" s="270" t="s">
        <v>2122</v>
      </c>
      <c r="D1017" s="271" t="s">
        <v>2123</v>
      </c>
      <c r="E1017" s="272" t="s">
        <v>8</v>
      </c>
      <c r="F1017" s="273">
        <v>83</v>
      </c>
      <c r="G1017" s="112" t="str">
        <f t="shared" si="23"/>
        <v>Tốt</v>
      </c>
      <c r="H1017" s="215"/>
    </row>
    <row r="1018" spans="1:8" s="5" customFormat="1" ht="15.75" customHeight="1" x14ac:dyDescent="0.25">
      <c r="A1018" s="114">
        <v>993</v>
      </c>
      <c r="B1018" s="274">
        <v>32</v>
      </c>
      <c r="C1018" s="270" t="s">
        <v>2124</v>
      </c>
      <c r="D1018" s="271" t="s">
        <v>325</v>
      </c>
      <c r="E1018" s="272" t="s">
        <v>60</v>
      </c>
      <c r="F1018" s="273">
        <v>82</v>
      </c>
      <c r="G1018" s="112" t="str">
        <f t="shared" si="23"/>
        <v>Tốt</v>
      </c>
      <c r="H1018" s="215"/>
    </row>
    <row r="1019" spans="1:8" s="5" customFormat="1" ht="15.75" customHeight="1" x14ac:dyDescent="0.25">
      <c r="A1019" s="114">
        <v>994</v>
      </c>
      <c r="B1019" s="274">
        <v>33</v>
      </c>
      <c r="C1019" s="270" t="s">
        <v>2125</v>
      </c>
      <c r="D1019" s="271" t="s">
        <v>2126</v>
      </c>
      <c r="E1019" s="272" t="s">
        <v>61</v>
      </c>
      <c r="F1019" s="273">
        <v>82</v>
      </c>
      <c r="G1019" s="112" t="str">
        <f t="shared" si="23"/>
        <v>Tốt</v>
      </c>
      <c r="H1019" s="215"/>
    </row>
    <row r="1020" spans="1:8" s="5" customFormat="1" ht="15.75" customHeight="1" x14ac:dyDescent="0.25">
      <c r="A1020" s="114">
        <v>995</v>
      </c>
      <c r="B1020" s="274">
        <v>34</v>
      </c>
      <c r="C1020" s="270" t="s">
        <v>2127</v>
      </c>
      <c r="D1020" s="271" t="s">
        <v>255</v>
      </c>
      <c r="E1020" s="272" t="s">
        <v>40</v>
      </c>
      <c r="F1020" s="273">
        <v>81</v>
      </c>
      <c r="G1020" s="112" t="str">
        <f t="shared" si="23"/>
        <v>Tốt</v>
      </c>
      <c r="H1020" s="215"/>
    </row>
    <row r="1021" spans="1:8" s="5" customFormat="1" ht="15.75" customHeight="1" x14ac:dyDescent="0.25">
      <c r="A1021" s="114">
        <v>996</v>
      </c>
      <c r="B1021" s="274">
        <v>35</v>
      </c>
      <c r="C1021" s="270" t="s">
        <v>2128</v>
      </c>
      <c r="D1021" s="271" t="s">
        <v>90</v>
      </c>
      <c r="E1021" s="272" t="s">
        <v>8</v>
      </c>
      <c r="F1021" s="273">
        <v>81</v>
      </c>
      <c r="G1021" s="112" t="str">
        <f t="shared" si="23"/>
        <v>Tốt</v>
      </c>
      <c r="H1021" s="215"/>
    </row>
    <row r="1022" spans="1:8" s="5" customFormat="1" ht="15.75" customHeight="1" x14ac:dyDescent="0.25">
      <c r="A1022" s="114">
        <v>997</v>
      </c>
      <c r="B1022" s="274">
        <v>36</v>
      </c>
      <c r="C1022" s="270" t="s">
        <v>2129</v>
      </c>
      <c r="D1022" s="271" t="s">
        <v>2130</v>
      </c>
      <c r="E1022" s="272" t="s">
        <v>2131</v>
      </c>
      <c r="F1022" s="273">
        <v>81</v>
      </c>
      <c r="G1022" s="112" t="str">
        <f t="shared" si="23"/>
        <v>Tốt</v>
      </c>
      <c r="H1022" s="215"/>
    </row>
    <row r="1023" spans="1:8" s="5" customFormat="1" ht="15.75" customHeight="1" x14ac:dyDescent="0.25">
      <c r="A1023" s="114">
        <v>998</v>
      </c>
      <c r="B1023" s="274">
        <v>37</v>
      </c>
      <c r="C1023" s="270" t="s">
        <v>2132</v>
      </c>
      <c r="D1023" s="271" t="s">
        <v>1271</v>
      </c>
      <c r="E1023" s="272" t="s">
        <v>6</v>
      </c>
      <c r="F1023" s="273">
        <v>80</v>
      </c>
      <c r="G1023" s="112" t="str">
        <f t="shared" si="23"/>
        <v>Tốt</v>
      </c>
      <c r="H1023" s="215"/>
    </row>
    <row r="1024" spans="1:8" s="5" customFormat="1" ht="15.75" customHeight="1" x14ac:dyDescent="0.25">
      <c r="A1024" s="114">
        <v>999</v>
      </c>
      <c r="B1024" s="274">
        <v>38</v>
      </c>
      <c r="C1024" s="270" t="s">
        <v>2133</v>
      </c>
      <c r="D1024" s="271" t="s">
        <v>75</v>
      </c>
      <c r="E1024" s="272" t="s">
        <v>45</v>
      </c>
      <c r="F1024" s="273">
        <v>80</v>
      </c>
      <c r="G1024" s="112" t="str">
        <f t="shared" si="23"/>
        <v>Tốt</v>
      </c>
      <c r="H1024" s="215"/>
    </row>
    <row r="1025" spans="1:8" s="5" customFormat="1" ht="15.75" customHeight="1" x14ac:dyDescent="0.25">
      <c r="A1025" s="114">
        <v>1000</v>
      </c>
      <c r="B1025" s="274">
        <v>39</v>
      </c>
      <c r="C1025" s="270" t="s">
        <v>2134</v>
      </c>
      <c r="D1025" s="271" t="s">
        <v>56</v>
      </c>
      <c r="E1025" s="272" t="s">
        <v>54</v>
      </c>
      <c r="F1025" s="273">
        <v>80</v>
      </c>
      <c r="G1025" s="112" t="str">
        <f t="shared" si="23"/>
        <v>Tốt</v>
      </c>
      <c r="H1025" s="215"/>
    </row>
    <row r="1026" spans="1:8" s="5" customFormat="1" ht="15.75" customHeight="1" x14ac:dyDescent="0.25">
      <c r="A1026" s="114">
        <v>1001</v>
      </c>
      <c r="B1026" s="274">
        <v>40</v>
      </c>
      <c r="C1026" s="270" t="s">
        <v>2135</v>
      </c>
      <c r="D1026" s="271" t="s">
        <v>78</v>
      </c>
      <c r="E1026" s="272" t="s">
        <v>100</v>
      </c>
      <c r="F1026" s="273">
        <v>80</v>
      </c>
      <c r="G1026" s="112" t="str">
        <f t="shared" si="23"/>
        <v>Tốt</v>
      </c>
      <c r="H1026" s="215"/>
    </row>
    <row r="1027" spans="1:8" s="5" customFormat="1" ht="15.75" customHeight="1" x14ac:dyDescent="0.25">
      <c r="A1027" s="114">
        <v>1002</v>
      </c>
      <c r="B1027" s="274">
        <v>41</v>
      </c>
      <c r="C1027" s="270" t="s">
        <v>2136</v>
      </c>
      <c r="D1027" s="271" t="s">
        <v>2137</v>
      </c>
      <c r="E1027" s="272" t="s">
        <v>26</v>
      </c>
      <c r="F1027" s="273">
        <v>80</v>
      </c>
      <c r="G1027" s="112" t="str">
        <f t="shared" si="23"/>
        <v>Tốt</v>
      </c>
      <c r="H1027" s="215"/>
    </row>
    <row r="1028" spans="1:8" s="5" customFormat="1" ht="15.75" customHeight="1" x14ac:dyDescent="0.25">
      <c r="A1028" s="114">
        <v>1003</v>
      </c>
      <c r="B1028" s="269">
        <v>42</v>
      </c>
      <c r="C1028" s="270" t="s">
        <v>2138</v>
      </c>
      <c r="D1028" s="271" t="s">
        <v>2139</v>
      </c>
      <c r="E1028" s="272" t="s">
        <v>59</v>
      </c>
      <c r="F1028" s="273">
        <v>80</v>
      </c>
      <c r="G1028" s="112" t="str">
        <f t="shared" si="23"/>
        <v>Tốt</v>
      </c>
      <c r="H1028" s="215"/>
    </row>
    <row r="1029" spans="1:8" s="5" customFormat="1" ht="15.75" customHeight="1" x14ac:dyDescent="0.25">
      <c r="A1029" s="114">
        <v>1004</v>
      </c>
      <c r="B1029" s="269">
        <v>43</v>
      </c>
      <c r="C1029" s="270" t="s">
        <v>2140</v>
      </c>
      <c r="D1029" s="271" t="s">
        <v>2141</v>
      </c>
      <c r="E1029" s="272" t="s">
        <v>17</v>
      </c>
      <c r="F1029" s="273">
        <v>80</v>
      </c>
      <c r="G1029" s="112" t="str">
        <f t="shared" si="23"/>
        <v>Tốt</v>
      </c>
      <c r="H1029" s="215"/>
    </row>
    <row r="1030" spans="1:8" s="5" customFormat="1" ht="15.75" customHeight="1" x14ac:dyDescent="0.25">
      <c r="A1030" s="114">
        <v>1005</v>
      </c>
      <c r="B1030" s="269">
        <v>44</v>
      </c>
      <c r="C1030" s="270" t="s">
        <v>2142</v>
      </c>
      <c r="D1030" s="271" t="s">
        <v>2143</v>
      </c>
      <c r="E1030" s="272" t="s">
        <v>12</v>
      </c>
      <c r="F1030" s="273">
        <v>80</v>
      </c>
      <c r="G1030" s="112" t="str">
        <f t="shared" si="23"/>
        <v>Tốt</v>
      </c>
      <c r="H1030" s="215"/>
    </row>
    <row r="1031" spans="1:8" s="5" customFormat="1" ht="15.75" customHeight="1" x14ac:dyDescent="0.25">
      <c r="A1031" s="114">
        <v>1006</v>
      </c>
      <c r="B1031" s="269">
        <v>45</v>
      </c>
      <c r="C1031" s="270" t="s">
        <v>2144</v>
      </c>
      <c r="D1031" s="271" t="s">
        <v>36</v>
      </c>
      <c r="E1031" s="272" t="s">
        <v>8</v>
      </c>
      <c r="F1031" s="273">
        <v>77</v>
      </c>
      <c r="G1031" s="112" t="str">
        <f t="shared" si="23"/>
        <v>Khá</v>
      </c>
      <c r="H1031" s="215"/>
    </row>
    <row r="1032" spans="1:8" s="5" customFormat="1" ht="15.75" customHeight="1" x14ac:dyDescent="0.25">
      <c r="A1032" s="114">
        <v>1007</v>
      </c>
      <c r="B1032" s="269">
        <v>46</v>
      </c>
      <c r="C1032" s="270" t="s">
        <v>2145</v>
      </c>
      <c r="D1032" s="271" t="s">
        <v>2146</v>
      </c>
      <c r="E1032" s="272" t="s">
        <v>8</v>
      </c>
      <c r="F1032" s="273">
        <v>76</v>
      </c>
      <c r="G1032" s="112" t="str">
        <f t="shared" si="23"/>
        <v>Khá</v>
      </c>
      <c r="H1032" s="215"/>
    </row>
    <row r="1033" spans="1:8" s="5" customFormat="1" ht="15.75" customHeight="1" x14ac:dyDescent="0.25">
      <c r="A1033" s="114">
        <v>1008</v>
      </c>
      <c r="B1033" s="269">
        <v>47</v>
      </c>
      <c r="C1033" s="270" t="s">
        <v>2147</v>
      </c>
      <c r="D1033" s="271" t="s">
        <v>44</v>
      </c>
      <c r="E1033" s="272" t="s">
        <v>508</v>
      </c>
      <c r="F1033" s="273">
        <v>75</v>
      </c>
      <c r="G1033" s="112" t="str">
        <f t="shared" si="23"/>
        <v>Khá</v>
      </c>
      <c r="H1033" s="215"/>
    </row>
    <row r="1034" spans="1:8" s="5" customFormat="1" ht="15.75" customHeight="1" x14ac:dyDescent="0.25">
      <c r="A1034" s="114">
        <v>1009</v>
      </c>
      <c r="B1034" s="269">
        <v>48</v>
      </c>
      <c r="C1034" s="270" t="s">
        <v>2148</v>
      </c>
      <c r="D1034" s="271" t="s">
        <v>2149</v>
      </c>
      <c r="E1034" s="272" t="s">
        <v>117</v>
      </c>
      <c r="F1034" s="273">
        <v>75</v>
      </c>
      <c r="G1034" s="112" t="str">
        <f t="shared" si="23"/>
        <v>Khá</v>
      </c>
      <c r="H1034" s="215"/>
    </row>
    <row r="1035" spans="1:8" s="5" customFormat="1" ht="15.75" customHeight="1" x14ac:dyDescent="0.25">
      <c r="A1035" s="114">
        <v>1010</v>
      </c>
      <c r="B1035" s="269">
        <v>49</v>
      </c>
      <c r="C1035" s="270" t="s">
        <v>2150</v>
      </c>
      <c r="D1035" s="271" t="s">
        <v>703</v>
      </c>
      <c r="E1035" s="272" t="s">
        <v>119</v>
      </c>
      <c r="F1035" s="273">
        <v>75</v>
      </c>
      <c r="G1035" s="112" t="str">
        <f t="shared" si="23"/>
        <v>Khá</v>
      </c>
      <c r="H1035" s="215"/>
    </row>
    <row r="1036" spans="1:8" s="5" customFormat="1" ht="15.75" customHeight="1" x14ac:dyDescent="0.25">
      <c r="A1036" s="114">
        <v>1011</v>
      </c>
      <c r="B1036" s="269">
        <v>50</v>
      </c>
      <c r="C1036" s="270" t="s">
        <v>2151</v>
      </c>
      <c r="D1036" s="271" t="s">
        <v>2152</v>
      </c>
      <c r="E1036" s="272" t="s">
        <v>14</v>
      </c>
      <c r="F1036" s="273">
        <v>70</v>
      </c>
      <c r="G1036" s="112" t="str">
        <f t="shared" si="23"/>
        <v>Khá</v>
      </c>
      <c r="H1036" s="215"/>
    </row>
    <row r="1037" spans="1:8" s="5" customFormat="1" ht="15.75" customHeight="1" x14ac:dyDescent="0.25">
      <c r="A1037" s="114">
        <v>1012</v>
      </c>
      <c r="B1037" s="269">
        <v>51</v>
      </c>
      <c r="C1037" s="270" t="s">
        <v>2153</v>
      </c>
      <c r="D1037" s="271" t="s">
        <v>2154</v>
      </c>
      <c r="E1037" s="272" t="s">
        <v>12</v>
      </c>
      <c r="F1037" s="273">
        <v>70</v>
      </c>
      <c r="G1037" s="112" t="str">
        <f t="shared" si="23"/>
        <v>Khá</v>
      </c>
      <c r="H1037" s="215"/>
    </row>
    <row r="1038" spans="1:8" s="5" customFormat="1" ht="15.75" customHeight="1" x14ac:dyDescent="0.25">
      <c r="A1038" s="114">
        <v>1013</v>
      </c>
      <c r="B1038" s="269">
        <v>52</v>
      </c>
      <c r="C1038" s="270" t="s">
        <v>2155</v>
      </c>
      <c r="D1038" s="271" t="s">
        <v>48</v>
      </c>
      <c r="E1038" s="272" t="s">
        <v>40</v>
      </c>
      <c r="F1038" s="273">
        <v>69</v>
      </c>
      <c r="G1038" s="112" t="str">
        <f t="shared" si="23"/>
        <v>Khá</v>
      </c>
      <c r="H1038" s="215"/>
    </row>
    <row r="1039" spans="1:8" s="5" customFormat="1" ht="15.75" customHeight="1" x14ac:dyDescent="0.25">
      <c r="A1039" s="114">
        <v>1014</v>
      </c>
      <c r="B1039" s="274">
        <v>53</v>
      </c>
      <c r="C1039" s="270" t="s">
        <v>2156</v>
      </c>
      <c r="D1039" s="271" t="s">
        <v>1971</v>
      </c>
      <c r="E1039" s="272" t="s">
        <v>64</v>
      </c>
      <c r="F1039" s="273">
        <v>66</v>
      </c>
      <c r="G1039" s="112" t="str">
        <f t="shared" si="23"/>
        <v>Khá</v>
      </c>
      <c r="H1039" s="215"/>
    </row>
    <row r="1040" spans="1:8" s="5" customFormat="1" ht="15.75" customHeight="1" x14ac:dyDescent="0.25">
      <c r="A1040" s="114">
        <v>1015</v>
      </c>
      <c r="B1040" s="269">
        <v>54</v>
      </c>
      <c r="C1040" s="277" t="s">
        <v>2157</v>
      </c>
      <c r="D1040" s="277" t="s">
        <v>850</v>
      </c>
      <c r="E1040" s="278" t="s">
        <v>34</v>
      </c>
      <c r="F1040" s="279">
        <v>65</v>
      </c>
      <c r="G1040" s="112" t="str">
        <f t="shared" si="23"/>
        <v>Khá</v>
      </c>
      <c r="H1040" s="237"/>
    </row>
    <row r="1041" spans="1:8" s="5" customFormat="1" ht="15.75" customHeight="1" x14ac:dyDescent="0.25">
      <c r="A1041" s="114">
        <v>1016</v>
      </c>
      <c r="B1041" s="269">
        <v>55</v>
      </c>
      <c r="C1041" s="270" t="s">
        <v>2158</v>
      </c>
      <c r="D1041" s="271" t="s">
        <v>2159</v>
      </c>
      <c r="E1041" s="272" t="s">
        <v>201</v>
      </c>
      <c r="F1041" s="273">
        <v>65</v>
      </c>
      <c r="G1041" s="112" t="str">
        <f t="shared" si="23"/>
        <v>Khá</v>
      </c>
      <c r="H1041" s="215"/>
    </row>
    <row r="1042" spans="1:8" s="5" customFormat="1" ht="15.75" customHeight="1" x14ac:dyDescent="0.25">
      <c r="A1042" s="114">
        <v>1017</v>
      </c>
      <c r="B1042" s="269">
        <v>56</v>
      </c>
      <c r="C1042" s="270" t="s">
        <v>2160</v>
      </c>
      <c r="D1042" s="271" t="s">
        <v>809</v>
      </c>
      <c r="E1042" s="272" t="s">
        <v>371</v>
      </c>
      <c r="F1042" s="273">
        <v>65</v>
      </c>
      <c r="G1042" s="112" t="str">
        <f t="shared" si="23"/>
        <v>Khá</v>
      </c>
      <c r="H1042" s="215"/>
    </row>
    <row r="1043" spans="1:8" s="5" customFormat="1" ht="15.75" customHeight="1" x14ac:dyDescent="0.25">
      <c r="A1043" s="114">
        <v>1018</v>
      </c>
      <c r="B1043" s="269">
        <v>57</v>
      </c>
      <c r="C1043" s="270" t="s">
        <v>2161</v>
      </c>
      <c r="D1043" s="271" t="s">
        <v>2162</v>
      </c>
      <c r="E1043" s="272" t="s">
        <v>100</v>
      </c>
      <c r="F1043" s="273">
        <v>65</v>
      </c>
      <c r="G1043" s="112" t="str">
        <f t="shared" si="23"/>
        <v>Khá</v>
      </c>
      <c r="H1043" s="215"/>
    </row>
    <row r="1044" spans="1:8" s="5" customFormat="1" ht="15.75" customHeight="1" x14ac:dyDescent="0.25">
      <c r="A1044" s="114">
        <v>1019</v>
      </c>
      <c r="B1044" s="269">
        <v>58</v>
      </c>
      <c r="C1044" s="270" t="s">
        <v>2163</v>
      </c>
      <c r="D1044" s="271" t="s">
        <v>2164</v>
      </c>
      <c r="E1044" s="272" t="s">
        <v>8</v>
      </c>
      <c r="F1044" s="273">
        <v>65</v>
      </c>
      <c r="G1044" s="112" t="str">
        <f t="shared" si="23"/>
        <v>Khá</v>
      </c>
      <c r="H1044" s="321"/>
    </row>
    <row r="1045" spans="1:8" s="5" customFormat="1" ht="15.75" customHeight="1" x14ac:dyDescent="0.25">
      <c r="A1045" s="114">
        <v>1020</v>
      </c>
      <c r="B1045" s="269">
        <v>59</v>
      </c>
      <c r="C1045" s="270" t="s">
        <v>2165</v>
      </c>
      <c r="D1045" s="271" t="s">
        <v>2166</v>
      </c>
      <c r="E1045" s="272" t="s">
        <v>81</v>
      </c>
      <c r="F1045" s="273">
        <v>65</v>
      </c>
      <c r="G1045" s="112" t="str">
        <f t="shared" si="23"/>
        <v>Khá</v>
      </c>
      <c r="H1045" s="215"/>
    </row>
    <row r="1046" spans="1:8" s="5" customFormat="1" ht="15.75" customHeight="1" x14ac:dyDescent="0.25">
      <c r="A1046" s="114">
        <v>1021</v>
      </c>
      <c r="B1046" s="269">
        <v>60</v>
      </c>
      <c r="C1046" s="270" t="s">
        <v>2167</v>
      </c>
      <c r="D1046" s="206" t="s">
        <v>18</v>
      </c>
      <c r="E1046" s="272" t="s">
        <v>287</v>
      </c>
      <c r="F1046" s="273">
        <v>65</v>
      </c>
      <c r="G1046" s="112" t="str">
        <f t="shared" si="23"/>
        <v>Khá</v>
      </c>
      <c r="H1046" s="215"/>
    </row>
    <row r="1047" spans="1:8" s="5" customFormat="1" ht="15.75" customHeight="1" x14ac:dyDescent="0.25">
      <c r="A1047" s="114">
        <v>1022</v>
      </c>
      <c r="B1047" s="269">
        <v>61</v>
      </c>
      <c r="C1047" s="270" t="s">
        <v>2168</v>
      </c>
      <c r="D1047" s="271" t="s">
        <v>618</v>
      </c>
      <c r="E1047" s="272" t="s">
        <v>34</v>
      </c>
      <c r="F1047" s="273">
        <v>50</v>
      </c>
      <c r="G1047" s="112" t="str">
        <f t="shared" si="23"/>
        <v>Trung bình</v>
      </c>
      <c r="H1047" s="215"/>
    </row>
    <row r="1048" spans="1:8" s="5" customFormat="1" x14ac:dyDescent="0.25">
      <c r="A1048" s="280"/>
      <c r="B1048" s="107"/>
      <c r="C1048" s="125" t="s">
        <v>2169</v>
      </c>
      <c r="D1048" s="125"/>
      <c r="E1048" s="125"/>
      <c r="F1048" s="103"/>
      <c r="G1048" s="104"/>
      <c r="H1048" s="104"/>
    </row>
    <row r="1049" spans="1:8" s="5" customFormat="1" x14ac:dyDescent="0.25">
      <c r="A1049" s="114">
        <v>1023</v>
      </c>
      <c r="B1049" s="126">
        <v>1</v>
      </c>
      <c r="C1049" s="281" t="s">
        <v>2170</v>
      </c>
      <c r="D1049" s="281" t="s">
        <v>1882</v>
      </c>
      <c r="E1049" s="281" t="s">
        <v>12</v>
      </c>
      <c r="F1049" s="282">
        <v>99</v>
      </c>
      <c r="G1049" s="112" t="str">
        <f t="shared" ref="G1049:G1111" si="24">IF(F1049&gt;=90,"Xuất sắc",IF(F1049&gt;=80,"Tốt",IF(F1049&gt;=65,"Khá",IF(F1049&gt;=50,"Trung bình",IF(F1049&gt;=35,"Yếu","Kém")))))</f>
        <v>Xuất sắc</v>
      </c>
      <c r="H1049" s="212"/>
    </row>
    <row r="1050" spans="1:8" s="5" customFormat="1" x14ac:dyDescent="0.25">
      <c r="A1050" s="114">
        <v>1024</v>
      </c>
      <c r="B1050" s="126">
        <v>2</v>
      </c>
      <c r="C1050" s="281" t="s">
        <v>2171</v>
      </c>
      <c r="D1050" s="281" t="s">
        <v>1292</v>
      </c>
      <c r="E1050" s="281" t="s">
        <v>39</v>
      </c>
      <c r="F1050" s="282">
        <v>97</v>
      </c>
      <c r="G1050" s="112" t="str">
        <f t="shared" si="24"/>
        <v>Xuất sắc</v>
      </c>
      <c r="H1050" s="212"/>
    </row>
    <row r="1051" spans="1:8" s="5" customFormat="1" x14ac:dyDescent="0.25">
      <c r="A1051" s="114">
        <v>1025</v>
      </c>
      <c r="B1051" s="126">
        <v>3</v>
      </c>
      <c r="C1051" s="281" t="s">
        <v>2172</v>
      </c>
      <c r="D1051" s="281" t="s">
        <v>292</v>
      </c>
      <c r="E1051" s="281" t="s">
        <v>54</v>
      </c>
      <c r="F1051" s="282">
        <v>97</v>
      </c>
      <c r="G1051" s="112" t="str">
        <f t="shared" si="24"/>
        <v>Xuất sắc</v>
      </c>
      <c r="H1051" s="212"/>
    </row>
    <row r="1052" spans="1:8" s="5" customFormat="1" x14ac:dyDescent="0.25">
      <c r="A1052" s="114">
        <v>1026</v>
      </c>
      <c r="B1052" s="126">
        <v>4</v>
      </c>
      <c r="C1052" s="281" t="s">
        <v>2173</v>
      </c>
      <c r="D1052" s="281" t="s">
        <v>2174</v>
      </c>
      <c r="E1052" s="281" t="s">
        <v>158</v>
      </c>
      <c r="F1052" s="283">
        <v>97</v>
      </c>
      <c r="G1052" s="112" t="str">
        <f t="shared" si="24"/>
        <v>Xuất sắc</v>
      </c>
      <c r="H1052" s="215"/>
    </row>
    <row r="1053" spans="1:8" s="5" customFormat="1" x14ac:dyDescent="0.25">
      <c r="A1053" s="114">
        <v>1027</v>
      </c>
      <c r="B1053" s="108">
        <v>5</v>
      </c>
      <c r="C1053" s="281" t="s">
        <v>2175</v>
      </c>
      <c r="D1053" s="281" t="s">
        <v>486</v>
      </c>
      <c r="E1053" s="281" t="s">
        <v>34</v>
      </c>
      <c r="F1053" s="282">
        <v>96</v>
      </c>
      <c r="G1053" s="112" t="str">
        <f t="shared" si="24"/>
        <v>Xuất sắc</v>
      </c>
      <c r="H1053" s="212"/>
    </row>
    <row r="1054" spans="1:8" s="5" customFormat="1" x14ac:dyDescent="0.25">
      <c r="A1054" s="114">
        <v>1028</v>
      </c>
      <c r="B1054" s="126">
        <v>6</v>
      </c>
      <c r="C1054" s="281" t="s">
        <v>2176</v>
      </c>
      <c r="D1054" s="281" t="s">
        <v>284</v>
      </c>
      <c r="E1054" s="281" t="s">
        <v>8</v>
      </c>
      <c r="F1054" s="284">
        <v>95</v>
      </c>
      <c r="G1054" s="112" t="str">
        <f t="shared" si="24"/>
        <v>Xuất sắc</v>
      </c>
      <c r="H1054" s="303"/>
    </row>
    <row r="1055" spans="1:8" s="5" customFormat="1" x14ac:dyDescent="0.25">
      <c r="A1055" s="114">
        <v>1029</v>
      </c>
      <c r="B1055" s="126">
        <v>7</v>
      </c>
      <c r="C1055" s="281" t="s">
        <v>2177</v>
      </c>
      <c r="D1055" s="281" t="s">
        <v>2178</v>
      </c>
      <c r="E1055" s="281" t="s">
        <v>101</v>
      </c>
      <c r="F1055" s="283">
        <v>95</v>
      </c>
      <c r="G1055" s="112" t="str">
        <f t="shared" si="24"/>
        <v>Xuất sắc</v>
      </c>
      <c r="H1055" s="215"/>
    </row>
    <row r="1056" spans="1:8" s="5" customFormat="1" x14ac:dyDescent="0.25">
      <c r="A1056" s="114">
        <v>1030</v>
      </c>
      <c r="B1056" s="126">
        <v>8</v>
      </c>
      <c r="C1056" s="281" t="s">
        <v>2179</v>
      </c>
      <c r="D1056" s="281" t="s">
        <v>2180</v>
      </c>
      <c r="E1056" s="281" t="s">
        <v>22</v>
      </c>
      <c r="F1056" s="283">
        <v>95</v>
      </c>
      <c r="G1056" s="112" t="str">
        <f t="shared" si="24"/>
        <v>Xuất sắc</v>
      </c>
      <c r="H1056" s="215"/>
    </row>
    <row r="1057" spans="1:8" s="5" customFormat="1" x14ac:dyDescent="0.25">
      <c r="A1057" s="114">
        <v>1031</v>
      </c>
      <c r="B1057" s="126">
        <v>9</v>
      </c>
      <c r="C1057" s="281" t="s">
        <v>2181</v>
      </c>
      <c r="D1057" s="281" t="s">
        <v>127</v>
      </c>
      <c r="E1057" s="281" t="s">
        <v>34</v>
      </c>
      <c r="F1057" s="282">
        <v>94</v>
      </c>
      <c r="G1057" s="112" t="str">
        <f t="shared" si="24"/>
        <v>Xuất sắc</v>
      </c>
      <c r="H1057" s="212"/>
    </row>
    <row r="1058" spans="1:8" s="5" customFormat="1" x14ac:dyDescent="0.25">
      <c r="A1058" s="114">
        <v>1032</v>
      </c>
      <c r="B1058" s="126">
        <v>10</v>
      </c>
      <c r="C1058" s="281" t="s">
        <v>2182</v>
      </c>
      <c r="D1058" s="281" t="s">
        <v>170</v>
      </c>
      <c r="E1058" s="281" t="s">
        <v>45</v>
      </c>
      <c r="F1058" s="282">
        <v>94</v>
      </c>
      <c r="G1058" s="112" t="str">
        <f t="shared" si="24"/>
        <v>Xuất sắc</v>
      </c>
      <c r="H1058" s="212"/>
    </row>
    <row r="1059" spans="1:8" s="5" customFormat="1" x14ac:dyDescent="0.25">
      <c r="A1059" s="114">
        <v>1033</v>
      </c>
      <c r="B1059" s="126">
        <v>11</v>
      </c>
      <c r="C1059" s="281" t="s">
        <v>2183</v>
      </c>
      <c r="D1059" s="281" t="s">
        <v>599</v>
      </c>
      <c r="E1059" s="281" t="s">
        <v>26</v>
      </c>
      <c r="F1059" s="283">
        <v>94</v>
      </c>
      <c r="G1059" s="112" t="str">
        <f t="shared" si="24"/>
        <v>Xuất sắc</v>
      </c>
      <c r="H1059" s="215"/>
    </row>
    <row r="1060" spans="1:8" s="5" customFormat="1" x14ac:dyDescent="0.25">
      <c r="A1060" s="114">
        <v>1034</v>
      </c>
      <c r="B1060" s="126">
        <v>12</v>
      </c>
      <c r="C1060" s="281" t="s">
        <v>2184</v>
      </c>
      <c r="D1060" s="281" t="s">
        <v>744</v>
      </c>
      <c r="E1060" s="281" t="s">
        <v>12</v>
      </c>
      <c r="F1060" s="282">
        <v>94</v>
      </c>
      <c r="G1060" s="112" t="str">
        <f t="shared" si="24"/>
        <v>Xuất sắc</v>
      </c>
      <c r="H1060" s="212"/>
    </row>
    <row r="1061" spans="1:8" s="5" customFormat="1" x14ac:dyDescent="0.25">
      <c r="A1061" s="114">
        <v>1035</v>
      </c>
      <c r="B1061" s="126">
        <v>13</v>
      </c>
      <c r="C1061" s="281" t="s">
        <v>2185</v>
      </c>
      <c r="D1061" s="281" t="s">
        <v>2186</v>
      </c>
      <c r="E1061" s="281" t="s">
        <v>34</v>
      </c>
      <c r="F1061" s="282">
        <v>92</v>
      </c>
      <c r="G1061" s="112" t="str">
        <f t="shared" si="24"/>
        <v>Xuất sắc</v>
      </c>
      <c r="H1061" s="212"/>
    </row>
    <row r="1062" spans="1:8" s="5" customFormat="1" x14ac:dyDescent="0.25">
      <c r="A1062" s="114">
        <v>1036</v>
      </c>
      <c r="B1062" s="126">
        <v>14</v>
      </c>
      <c r="C1062" s="281" t="s">
        <v>2187</v>
      </c>
      <c r="D1062" s="281" t="s">
        <v>2188</v>
      </c>
      <c r="E1062" s="281" t="s">
        <v>8</v>
      </c>
      <c r="F1062" s="285">
        <v>92</v>
      </c>
      <c r="G1062" s="112" t="str">
        <f t="shared" si="24"/>
        <v>Xuất sắc</v>
      </c>
      <c r="H1062" s="215"/>
    </row>
    <row r="1063" spans="1:8" s="5" customFormat="1" x14ac:dyDescent="0.25">
      <c r="A1063" s="114">
        <v>1037</v>
      </c>
      <c r="B1063" s="126">
        <v>15</v>
      </c>
      <c r="C1063" s="281" t="s">
        <v>2189</v>
      </c>
      <c r="D1063" s="281" t="s">
        <v>50</v>
      </c>
      <c r="E1063" s="281" t="s">
        <v>41</v>
      </c>
      <c r="F1063" s="282">
        <v>91</v>
      </c>
      <c r="G1063" s="112" t="str">
        <f t="shared" si="24"/>
        <v>Xuất sắc</v>
      </c>
      <c r="H1063" s="212"/>
    </row>
    <row r="1064" spans="1:8" s="5" customFormat="1" x14ac:dyDescent="0.25">
      <c r="A1064" s="114">
        <v>1038</v>
      </c>
      <c r="B1064" s="126">
        <v>16</v>
      </c>
      <c r="C1064" s="281" t="s">
        <v>2190</v>
      </c>
      <c r="D1064" s="281" t="s">
        <v>297</v>
      </c>
      <c r="E1064" s="281" t="s">
        <v>45</v>
      </c>
      <c r="F1064" s="282">
        <v>91</v>
      </c>
      <c r="G1064" s="112" t="str">
        <f t="shared" si="24"/>
        <v>Xuất sắc</v>
      </c>
      <c r="H1064" s="212"/>
    </row>
    <row r="1065" spans="1:8" s="5" customFormat="1" x14ac:dyDescent="0.25">
      <c r="A1065" s="114">
        <v>1039</v>
      </c>
      <c r="B1065" s="126">
        <v>17</v>
      </c>
      <c r="C1065" s="281" t="s">
        <v>2191</v>
      </c>
      <c r="D1065" s="281" t="s">
        <v>44</v>
      </c>
      <c r="E1065" s="281" t="s">
        <v>147</v>
      </c>
      <c r="F1065" s="283">
        <v>91</v>
      </c>
      <c r="G1065" s="112" t="str">
        <f t="shared" si="24"/>
        <v>Xuất sắc</v>
      </c>
      <c r="H1065" s="215"/>
    </row>
    <row r="1066" spans="1:8" s="5" customFormat="1" x14ac:dyDescent="0.25">
      <c r="A1066" s="114">
        <v>1040</v>
      </c>
      <c r="B1066" s="126">
        <v>18</v>
      </c>
      <c r="C1066" s="281" t="s">
        <v>2192</v>
      </c>
      <c r="D1066" s="281" t="s">
        <v>125</v>
      </c>
      <c r="E1066" s="281" t="s">
        <v>51</v>
      </c>
      <c r="F1066" s="282">
        <v>90</v>
      </c>
      <c r="G1066" s="112" t="str">
        <f t="shared" si="24"/>
        <v>Xuất sắc</v>
      </c>
      <c r="H1066" s="160"/>
    </row>
    <row r="1067" spans="1:8" s="5" customFormat="1" x14ac:dyDescent="0.25">
      <c r="A1067" s="114">
        <v>1041</v>
      </c>
      <c r="B1067" s="126">
        <v>19</v>
      </c>
      <c r="C1067" s="281" t="s">
        <v>2193</v>
      </c>
      <c r="D1067" s="281" t="s">
        <v>19</v>
      </c>
      <c r="E1067" s="281" t="s">
        <v>21</v>
      </c>
      <c r="F1067" s="282">
        <v>90</v>
      </c>
      <c r="G1067" s="112" t="str">
        <f t="shared" si="24"/>
        <v>Xuất sắc</v>
      </c>
      <c r="H1067" s="160"/>
    </row>
    <row r="1068" spans="1:8" s="5" customFormat="1" x14ac:dyDescent="0.25">
      <c r="A1068" s="114">
        <v>1042</v>
      </c>
      <c r="B1068" s="126">
        <v>20</v>
      </c>
      <c r="C1068" s="281" t="s">
        <v>2194</v>
      </c>
      <c r="D1068" s="281" t="s">
        <v>2195</v>
      </c>
      <c r="E1068" s="281" t="s">
        <v>180</v>
      </c>
      <c r="F1068" s="283">
        <v>90</v>
      </c>
      <c r="G1068" s="112" t="str">
        <f t="shared" si="24"/>
        <v>Xuất sắc</v>
      </c>
      <c r="H1068" s="215"/>
    </row>
    <row r="1069" spans="1:8" s="5" customFormat="1" x14ac:dyDescent="0.25">
      <c r="A1069" s="114">
        <v>1043</v>
      </c>
      <c r="B1069" s="126">
        <v>21</v>
      </c>
      <c r="C1069" s="281" t="s">
        <v>2196</v>
      </c>
      <c r="D1069" s="281" t="s">
        <v>144</v>
      </c>
      <c r="E1069" s="281" t="s">
        <v>61</v>
      </c>
      <c r="F1069" s="283">
        <v>90</v>
      </c>
      <c r="G1069" s="112" t="str">
        <f t="shared" si="24"/>
        <v>Xuất sắc</v>
      </c>
      <c r="H1069" s="215"/>
    </row>
    <row r="1070" spans="1:8" s="5" customFormat="1" x14ac:dyDescent="0.25">
      <c r="A1070" s="114">
        <v>1044</v>
      </c>
      <c r="B1070" s="126">
        <v>22</v>
      </c>
      <c r="C1070" s="281" t="s">
        <v>2197</v>
      </c>
      <c r="D1070" s="281" t="s">
        <v>2198</v>
      </c>
      <c r="E1070" s="281" t="s">
        <v>6</v>
      </c>
      <c r="F1070" s="282">
        <v>89</v>
      </c>
      <c r="G1070" s="112" t="str">
        <f t="shared" si="24"/>
        <v>Tốt</v>
      </c>
      <c r="H1070" s="212"/>
    </row>
    <row r="1071" spans="1:8" s="5" customFormat="1" x14ac:dyDescent="0.25">
      <c r="A1071" s="114">
        <v>1045</v>
      </c>
      <c r="B1071" s="126">
        <v>23</v>
      </c>
      <c r="C1071" s="281" t="s">
        <v>2199</v>
      </c>
      <c r="D1071" s="281" t="s">
        <v>2200</v>
      </c>
      <c r="E1071" s="281" t="s">
        <v>39</v>
      </c>
      <c r="F1071" s="282">
        <v>89</v>
      </c>
      <c r="G1071" s="112" t="str">
        <f t="shared" si="24"/>
        <v>Tốt</v>
      </c>
      <c r="H1071" s="212"/>
    </row>
    <row r="1072" spans="1:8" s="5" customFormat="1" x14ac:dyDescent="0.25">
      <c r="A1072" s="114">
        <v>1046</v>
      </c>
      <c r="B1072" s="126">
        <v>24</v>
      </c>
      <c r="C1072" s="281" t="s">
        <v>2201</v>
      </c>
      <c r="D1072" s="281" t="s">
        <v>703</v>
      </c>
      <c r="E1072" s="281" t="s">
        <v>1381</v>
      </c>
      <c r="F1072" s="282">
        <v>89</v>
      </c>
      <c r="G1072" s="112" t="str">
        <f t="shared" si="24"/>
        <v>Tốt</v>
      </c>
      <c r="H1072" s="212"/>
    </row>
    <row r="1073" spans="1:8" s="5" customFormat="1" x14ac:dyDescent="0.25">
      <c r="A1073" s="114">
        <v>1047</v>
      </c>
      <c r="B1073" s="126">
        <v>25</v>
      </c>
      <c r="C1073" s="281" t="s">
        <v>2202</v>
      </c>
      <c r="D1073" s="281" t="s">
        <v>2203</v>
      </c>
      <c r="E1073" s="281" t="s">
        <v>8</v>
      </c>
      <c r="F1073" s="282">
        <v>89</v>
      </c>
      <c r="G1073" s="112" t="str">
        <f t="shared" si="24"/>
        <v>Tốt</v>
      </c>
      <c r="H1073" s="212"/>
    </row>
    <row r="1074" spans="1:8" s="5" customFormat="1" x14ac:dyDescent="0.25">
      <c r="A1074" s="114">
        <v>1048</v>
      </c>
      <c r="B1074" s="108">
        <v>26</v>
      </c>
      <c r="C1074" s="281" t="s">
        <v>2204</v>
      </c>
      <c r="D1074" s="281" t="s">
        <v>200</v>
      </c>
      <c r="E1074" s="281" t="s">
        <v>5</v>
      </c>
      <c r="F1074" s="283">
        <v>89</v>
      </c>
      <c r="G1074" s="112" t="str">
        <f t="shared" si="24"/>
        <v>Tốt</v>
      </c>
      <c r="H1074" s="215"/>
    </row>
    <row r="1075" spans="1:8" s="5" customFormat="1" x14ac:dyDescent="0.25">
      <c r="A1075" s="114">
        <v>1049</v>
      </c>
      <c r="B1075" s="126">
        <v>27</v>
      </c>
      <c r="C1075" s="281" t="s">
        <v>2205</v>
      </c>
      <c r="D1075" s="281" t="s">
        <v>18</v>
      </c>
      <c r="E1075" s="281" t="s">
        <v>112</v>
      </c>
      <c r="F1075" s="282">
        <v>87</v>
      </c>
      <c r="G1075" s="112" t="str">
        <f t="shared" si="24"/>
        <v>Tốt</v>
      </c>
      <c r="H1075" s="160"/>
    </row>
    <row r="1076" spans="1:8" s="5" customFormat="1" x14ac:dyDescent="0.25">
      <c r="A1076" s="114">
        <v>1050</v>
      </c>
      <c r="B1076" s="126">
        <v>28</v>
      </c>
      <c r="C1076" s="281" t="s">
        <v>2206</v>
      </c>
      <c r="D1076" s="281" t="s">
        <v>186</v>
      </c>
      <c r="E1076" s="281" t="s">
        <v>45</v>
      </c>
      <c r="F1076" s="282">
        <v>86</v>
      </c>
      <c r="G1076" s="112" t="str">
        <f t="shared" si="24"/>
        <v>Tốt</v>
      </c>
      <c r="H1076" s="215"/>
    </row>
    <row r="1077" spans="1:8" s="5" customFormat="1" x14ac:dyDescent="0.25">
      <c r="A1077" s="114">
        <v>1051</v>
      </c>
      <c r="B1077" s="126">
        <v>29</v>
      </c>
      <c r="C1077" s="281" t="s">
        <v>2207</v>
      </c>
      <c r="D1077" s="281" t="s">
        <v>2208</v>
      </c>
      <c r="E1077" s="281" t="s">
        <v>158</v>
      </c>
      <c r="F1077" s="283">
        <v>86</v>
      </c>
      <c r="G1077" s="112" t="str">
        <f t="shared" si="24"/>
        <v>Tốt</v>
      </c>
      <c r="H1077" s="215"/>
    </row>
    <row r="1078" spans="1:8" s="5" customFormat="1" x14ac:dyDescent="0.25">
      <c r="A1078" s="114">
        <v>1052</v>
      </c>
      <c r="B1078" s="126">
        <v>30</v>
      </c>
      <c r="C1078" s="281" t="s">
        <v>2209</v>
      </c>
      <c r="D1078" s="281" t="s">
        <v>18</v>
      </c>
      <c r="E1078" s="281" t="s">
        <v>129</v>
      </c>
      <c r="F1078" s="282">
        <v>85</v>
      </c>
      <c r="G1078" s="112" t="str">
        <f t="shared" si="24"/>
        <v>Tốt</v>
      </c>
      <c r="H1078" s="212"/>
    </row>
    <row r="1079" spans="1:8" s="5" customFormat="1" x14ac:dyDescent="0.25">
      <c r="A1079" s="114">
        <v>1053</v>
      </c>
      <c r="B1079" s="126">
        <v>31</v>
      </c>
      <c r="C1079" s="281" t="s">
        <v>2210</v>
      </c>
      <c r="D1079" s="281" t="s">
        <v>348</v>
      </c>
      <c r="E1079" s="281" t="s">
        <v>8</v>
      </c>
      <c r="F1079" s="282">
        <v>85</v>
      </c>
      <c r="G1079" s="112" t="str">
        <f t="shared" si="24"/>
        <v>Tốt</v>
      </c>
      <c r="H1079" s="212"/>
    </row>
    <row r="1080" spans="1:8" s="5" customFormat="1" x14ac:dyDescent="0.25">
      <c r="A1080" s="114">
        <v>1054</v>
      </c>
      <c r="B1080" s="126">
        <v>32</v>
      </c>
      <c r="C1080" s="281" t="s">
        <v>2211</v>
      </c>
      <c r="D1080" s="281" t="s">
        <v>91</v>
      </c>
      <c r="E1080" s="281" t="s">
        <v>26</v>
      </c>
      <c r="F1080" s="283">
        <v>85</v>
      </c>
      <c r="G1080" s="112" t="str">
        <f t="shared" si="24"/>
        <v>Tốt</v>
      </c>
      <c r="H1080" s="215"/>
    </row>
    <row r="1081" spans="1:8" s="5" customFormat="1" x14ac:dyDescent="0.25">
      <c r="A1081" s="114">
        <v>1055</v>
      </c>
      <c r="B1081" s="126">
        <v>33</v>
      </c>
      <c r="C1081" s="281" t="s">
        <v>2212</v>
      </c>
      <c r="D1081" s="281" t="s">
        <v>133</v>
      </c>
      <c r="E1081" s="281" t="s">
        <v>5</v>
      </c>
      <c r="F1081" s="283">
        <v>85</v>
      </c>
      <c r="G1081" s="112" t="str">
        <f t="shared" si="24"/>
        <v>Tốt</v>
      </c>
      <c r="H1081" s="215"/>
    </row>
    <row r="1082" spans="1:8" s="5" customFormat="1" x14ac:dyDescent="0.25">
      <c r="A1082" s="114">
        <v>1056</v>
      </c>
      <c r="B1082" s="126">
        <v>34</v>
      </c>
      <c r="C1082" s="281" t="s">
        <v>2213</v>
      </c>
      <c r="D1082" s="281" t="s">
        <v>805</v>
      </c>
      <c r="E1082" s="281" t="s">
        <v>20</v>
      </c>
      <c r="F1082" s="282">
        <v>84</v>
      </c>
      <c r="G1082" s="112" t="str">
        <f t="shared" si="24"/>
        <v>Tốt</v>
      </c>
      <c r="H1082" s="160"/>
    </row>
    <row r="1083" spans="1:8" s="5" customFormat="1" x14ac:dyDescent="0.25">
      <c r="A1083" s="114">
        <v>1057</v>
      </c>
      <c r="B1083" s="126">
        <v>35</v>
      </c>
      <c r="C1083" s="281" t="s">
        <v>2214</v>
      </c>
      <c r="D1083" s="281" t="s">
        <v>408</v>
      </c>
      <c r="E1083" s="281" t="s">
        <v>8</v>
      </c>
      <c r="F1083" s="282">
        <v>83</v>
      </c>
      <c r="G1083" s="112" t="str">
        <f t="shared" si="24"/>
        <v>Tốt</v>
      </c>
      <c r="H1083" s="212"/>
    </row>
    <row r="1084" spans="1:8" s="5" customFormat="1" x14ac:dyDescent="0.25">
      <c r="A1084" s="114">
        <v>1058</v>
      </c>
      <c r="B1084" s="126">
        <v>36</v>
      </c>
      <c r="C1084" s="281" t="s">
        <v>2215</v>
      </c>
      <c r="D1084" s="281" t="s">
        <v>65</v>
      </c>
      <c r="E1084" s="281" t="s">
        <v>9</v>
      </c>
      <c r="F1084" s="283">
        <v>83</v>
      </c>
      <c r="G1084" s="112" t="str">
        <f t="shared" si="24"/>
        <v>Tốt</v>
      </c>
      <c r="H1084" s="215"/>
    </row>
    <row r="1085" spans="1:8" s="5" customFormat="1" x14ac:dyDescent="0.25">
      <c r="A1085" s="114">
        <v>1059</v>
      </c>
      <c r="B1085" s="126">
        <v>37</v>
      </c>
      <c r="C1085" s="281" t="s">
        <v>2216</v>
      </c>
      <c r="D1085" s="281" t="s">
        <v>241</v>
      </c>
      <c r="E1085" s="281" t="s">
        <v>12</v>
      </c>
      <c r="F1085" s="282">
        <v>83</v>
      </c>
      <c r="G1085" s="112" t="str">
        <f t="shared" si="24"/>
        <v>Tốt</v>
      </c>
      <c r="H1085" s="212"/>
    </row>
    <row r="1086" spans="1:8" s="5" customFormat="1" x14ac:dyDescent="0.25">
      <c r="A1086" s="114">
        <v>1060</v>
      </c>
      <c r="B1086" s="126">
        <v>38</v>
      </c>
      <c r="C1086" s="281" t="s">
        <v>2217</v>
      </c>
      <c r="D1086" s="281" t="s">
        <v>110</v>
      </c>
      <c r="E1086" s="281" t="s">
        <v>34</v>
      </c>
      <c r="F1086" s="282">
        <v>82</v>
      </c>
      <c r="G1086" s="112" t="str">
        <f t="shared" si="24"/>
        <v>Tốt</v>
      </c>
      <c r="H1086" s="212"/>
    </row>
    <row r="1087" spans="1:8" s="5" customFormat="1" x14ac:dyDescent="0.25">
      <c r="A1087" s="114">
        <v>1061</v>
      </c>
      <c r="B1087" s="108">
        <v>39</v>
      </c>
      <c r="C1087" s="281" t="s">
        <v>2218</v>
      </c>
      <c r="D1087" s="281" t="s">
        <v>2219</v>
      </c>
      <c r="E1087" s="281" t="s">
        <v>20</v>
      </c>
      <c r="F1087" s="282">
        <v>82</v>
      </c>
      <c r="G1087" s="112" t="str">
        <f t="shared" si="24"/>
        <v>Tốt</v>
      </c>
      <c r="H1087" s="160"/>
    </row>
    <row r="1088" spans="1:8" s="5" customFormat="1" x14ac:dyDescent="0.25">
      <c r="A1088" s="114">
        <v>1062</v>
      </c>
      <c r="B1088" s="126">
        <v>40</v>
      </c>
      <c r="C1088" s="281" t="s">
        <v>2220</v>
      </c>
      <c r="D1088" s="281" t="s">
        <v>90</v>
      </c>
      <c r="E1088" s="281" t="s">
        <v>8</v>
      </c>
      <c r="F1088" s="282">
        <v>82</v>
      </c>
      <c r="G1088" s="112" t="str">
        <f t="shared" si="24"/>
        <v>Tốt</v>
      </c>
      <c r="H1088" s="212"/>
    </row>
    <row r="1089" spans="1:8" s="5" customFormat="1" x14ac:dyDescent="0.25">
      <c r="A1089" s="114">
        <v>1063</v>
      </c>
      <c r="B1089" s="126">
        <v>41</v>
      </c>
      <c r="C1089" s="281" t="s">
        <v>2221</v>
      </c>
      <c r="D1089" s="281" t="s">
        <v>191</v>
      </c>
      <c r="E1089" s="281" t="s">
        <v>158</v>
      </c>
      <c r="F1089" s="283">
        <v>82</v>
      </c>
      <c r="G1089" s="112" t="str">
        <f t="shared" si="24"/>
        <v>Tốt</v>
      </c>
      <c r="H1089" s="215"/>
    </row>
    <row r="1090" spans="1:8" s="5" customFormat="1" x14ac:dyDescent="0.25">
      <c r="A1090" s="114">
        <v>1064</v>
      </c>
      <c r="B1090" s="126">
        <v>42</v>
      </c>
      <c r="C1090" s="281" t="s">
        <v>2222</v>
      </c>
      <c r="D1090" s="281" t="s">
        <v>277</v>
      </c>
      <c r="E1090" s="281" t="s">
        <v>26</v>
      </c>
      <c r="F1090" s="283">
        <v>82</v>
      </c>
      <c r="G1090" s="112" t="str">
        <f t="shared" si="24"/>
        <v>Tốt</v>
      </c>
      <c r="H1090" s="215"/>
    </row>
    <row r="1091" spans="1:8" s="5" customFormat="1" x14ac:dyDescent="0.25">
      <c r="A1091" s="114">
        <v>1065</v>
      </c>
      <c r="B1091" s="126">
        <v>43</v>
      </c>
      <c r="C1091" s="281" t="s">
        <v>2223</v>
      </c>
      <c r="D1091" s="281" t="s">
        <v>1271</v>
      </c>
      <c r="E1091" s="281" t="s">
        <v>11</v>
      </c>
      <c r="F1091" s="283">
        <v>82</v>
      </c>
      <c r="G1091" s="112" t="str">
        <f t="shared" si="24"/>
        <v>Tốt</v>
      </c>
      <c r="H1091" s="215"/>
    </row>
    <row r="1092" spans="1:8" s="5" customFormat="1" x14ac:dyDescent="0.25">
      <c r="A1092" s="114">
        <v>1066</v>
      </c>
      <c r="B1092" s="126">
        <v>44</v>
      </c>
      <c r="C1092" s="281" t="s">
        <v>2224</v>
      </c>
      <c r="D1092" s="281" t="s">
        <v>2225</v>
      </c>
      <c r="E1092" s="281" t="s">
        <v>20</v>
      </c>
      <c r="F1092" s="282">
        <v>81</v>
      </c>
      <c r="G1092" s="112" t="str">
        <f t="shared" si="24"/>
        <v>Tốt</v>
      </c>
      <c r="H1092" s="160"/>
    </row>
    <row r="1093" spans="1:8" s="5" customFormat="1" x14ac:dyDescent="0.25">
      <c r="A1093" s="114">
        <v>1067</v>
      </c>
      <c r="B1093" s="126">
        <v>45</v>
      </c>
      <c r="C1093" s="281" t="s">
        <v>2226</v>
      </c>
      <c r="D1093" s="281" t="s">
        <v>159</v>
      </c>
      <c r="E1093" s="281" t="s">
        <v>34</v>
      </c>
      <c r="F1093" s="282">
        <v>80</v>
      </c>
      <c r="G1093" s="112" t="str">
        <f t="shared" si="24"/>
        <v>Tốt</v>
      </c>
      <c r="H1093" s="212"/>
    </row>
    <row r="1094" spans="1:8" s="5" customFormat="1" x14ac:dyDescent="0.25">
      <c r="A1094" s="114">
        <v>1068</v>
      </c>
      <c r="B1094" s="126">
        <v>46</v>
      </c>
      <c r="C1094" s="281" t="s">
        <v>2227</v>
      </c>
      <c r="D1094" s="281" t="s">
        <v>18</v>
      </c>
      <c r="E1094" s="281" t="s">
        <v>41</v>
      </c>
      <c r="F1094" s="282">
        <v>80</v>
      </c>
      <c r="G1094" s="112" t="str">
        <f t="shared" si="24"/>
        <v>Tốt</v>
      </c>
      <c r="H1094" s="212"/>
    </row>
    <row r="1095" spans="1:8" s="5" customFormat="1" x14ac:dyDescent="0.25">
      <c r="A1095" s="114">
        <v>1069</v>
      </c>
      <c r="B1095" s="126">
        <v>47</v>
      </c>
      <c r="C1095" s="281" t="s">
        <v>2228</v>
      </c>
      <c r="D1095" s="281" t="s">
        <v>18</v>
      </c>
      <c r="E1095" s="281" t="s">
        <v>25</v>
      </c>
      <c r="F1095" s="283">
        <v>80</v>
      </c>
      <c r="G1095" s="112" t="str">
        <f t="shared" si="24"/>
        <v>Tốt</v>
      </c>
      <c r="H1095" s="215"/>
    </row>
    <row r="1096" spans="1:8" s="5" customFormat="1" x14ac:dyDescent="0.25">
      <c r="A1096" s="114">
        <v>1070</v>
      </c>
      <c r="B1096" s="108">
        <v>48</v>
      </c>
      <c r="C1096" s="281" t="s">
        <v>2229</v>
      </c>
      <c r="D1096" s="281" t="s">
        <v>1271</v>
      </c>
      <c r="E1096" s="281" t="s">
        <v>347</v>
      </c>
      <c r="F1096" s="283">
        <v>80</v>
      </c>
      <c r="G1096" s="112" t="str">
        <f t="shared" si="24"/>
        <v>Tốt</v>
      </c>
      <c r="H1096" s="215"/>
    </row>
    <row r="1097" spans="1:8" s="5" customFormat="1" x14ac:dyDescent="0.25">
      <c r="A1097" s="114">
        <v>1071</v>
      </c>
      <c r="B1097" s="108">
        <v>49</v>
      </c>
      <c r="C1097" s="281" t="s">
        <v>2230</v>
      </c>
      <c r="D1097" s="281" t="s">
        <v>1426</v>
      </c>
      <c r="E1097" s="281" t="s">
        <v>11</v>
      </c>
      <c r="F1097" s="283">
        <v>80</v>
      </c>
      <c r="G1097" s="112" t="str">
        <f t="shared" si="24"/>
        <v>Tốt</v>
      </c>
      <c r="H1097" s="215"/>
    </row>
    <row r="1098" spans="1:8" s="5" customFormat="1" x14ac:dyDescent="0.25">
      <c r="A1098" s="114">
        <v>1072</v>
      </c>
      <c r="B1098" s="108">
        <v>50</v>
      </c>
      <c r="C1098" s="281" t="s">
        <v>2231</v>
      </c>
      <c r="D1098" s="281" t="s">
        <v>188</v>
      </c>
      <c r="E1098" s="281" t="s">
        <v>117</v>
      </c>
      <c r="F1098" s="283">
        <v>80</v>
      </c>
      <c r="G1098" s="112" t="str">
        <f t="shared" si="24"/>
        <v>Tốt</v>
      </c>
      <c r="H1098" s="215"/>
    </row>
    <row r="1099" spans="1:8" s="5" customFormat="1" x14ac:dyDescent="0.25">
      <c r="A1099" s="114">
        <v>1073</v>
      </c>
      <c r="B1099" s="108">
        <v>51</v>
      </c>
      <c r="C1099" s="281" t="s">
        <v>2232</v>
      </c>
      <c r="D1099" s="281" t="s">
        <v>206</v>
      </c>
      <c r="E1099" s="281" t="s">
        <v>40</v>
      </c>
      <c r="F1099" s="282">
        <v>75</v>
      </c>
      <c r="G1099" s="112" t="str">
        <f t="shared" si="24"/>
        <v>Khá</v>
      </c>
      <c r="H1099" s="212"/>
    </row>
    <row r="1100" spans="1:8" s="5" customFormat="1" x14ac:dyDescent="0.25">
      <c r="A1100" s="114">
        <v>1074</v>
      </c>
      <c r="B1100" s="108">
        <v>52</v>
      </c>
      <c r="C1100" s="281" t="s">
        <v>2233</v>
      </c>
      <c r="D1100" s="281" t="s">
        <v>222</v>
      </c>
      <c r="E1100" s="281" t="s">
        <v>173</v>
      </c>
      <c r="F1100" s="283">
        <v>75</v>
      </c>
      <c r="G1100" s="112" t="str">
        <f t="shared" si="24"/>
        <v>Khá</v>
      </c>
      <c r="H1100" s="215"/>
    </row>
    <row r="1101" spans="1:8" s="5" customFormat="1" x14ac:dyDescent="0.25">
      <c r="A1101" s="114">
        <v>1075</v>
      </c>
      <c r="B1101" s="108">
        <v>53</v>
      </c>
      <c r="C1101" s="281" t="s">
        <v>2234</v>
      </c>
      <c r="D1101" s="281" t="s">
        <v>2235</v>
      </c>
      <c r="E1101" s="281" t="s">
        <v>64</v>
      </c>
      <c r="F1101" s="282">
        <v>75</v>
      </c>
      <c r="G1101" s="112" t="str">
        <f t="shared" si="24"/>
        <v>Khá</v>
      </c>
      <c r="H1101" s="212"/>
    </row>
    <row r="1102" spans="1:8" s="5" customFormat="1" x14ac:dyDescent="0.25">
      <c r="A1102" s="114">
        <v>1076</v>
      </c>
      <c r="B1102" s="108">
        <v>54</v>
      </c>
      <c r="C1102" s="281" t="s">
        <v>2236</v>
      </c>
      <c r="D1102" s="281" t="s">
        <v>2237</v>
      </c>
      <c r="E1102" s="281" t="s">
        <v>95</v>
      </c>
      <c r="F1102" s="282">
        <v>70</v>
      </c>
      <c r="G1102" s="112" t="str">
        <f t="shared" si="24"/>
        <v>Khá</v>
      </c>
      <c r="H1102" s="215"/>
    </row>
    <row r="1103" spans="1:8" s="5" customFormat="1" x14ac:dyDescent="0.25">
      <c r="A1103" s="114">
        <v>1077</v>
      </c>
      <c r="B1103" s="108">
        <v>55</v>
      </c>
      <c r="C1103" s="281" t="s">
        <v>2238</v>
      </c>
      <c r="D1103" s="281" t="s">
        <v>2239</v>
      </c>
      <c r="E1103" s="281" t="s">
        <v>60</v>
      </c>
      <c r="F1103" s="283">
        <v>70</v>
      </c>
      <c r="G1103" s="112" t="str">
        <f t="shared" si="24"/>
        <v>Khá</v>
      </c>
      <c r="H1103" s="215"/>
    </row>
    <row r="1104" spans="1:8" s="5" customFormat="1" x14ac:dyDescent="0.25">
      <c r="A1104" s="114">
        <v>1078</v>
      </c>
      <c r="B1104" s="108">
        <v>56</v>
      </c>
      <c r="C1104" s="281" t="s">
        <v>2240</v>
      </c>
      <c r="D1104" s="281" t="s">
        <v>114</v>
      </c>
      <c r="E1104" s="281" t="s">
        <v>14</v>
      </c>
      <c r="F1104" s="282">
        <v>65</v>
      </c>
      <c r="G1104" s="112" t="str">
        <f t="shared" si="24"/>
        <v>Khá</v>
      </c>
      <c r="H1104" s="212"/>
    </row>
    <row r="1105" spans="1:8" x14ac:dyDescent="0.25">
      <c r="A1105" s="114">
        <v>1079</v>
      </c>
      <c r="B1105" s="108">
        <v>57</v>
      </c>
      <c r="C1105" s="322" t="s">
        <v>2241</v>
      </c>
      <c r="D1105" s="322" t="s">
        <v>457</v>
      </c>
      <c r="E1105" s="322" t="s">
        <v>34</v>
      </c>
      <c r="F1105" s="323">
        <v>50</v>
      </c>
      <c r="G1105" s="112" t="str">
        <f t="shared" si="24"/>
        <v>Trung bình</v>
      </c>
      <c r="H1105" s="111" t="s">
        <v>1549</v>
      </c>
    </row>
    <row r="1106" spans="1:8" x14ac:dyDescent="0.25">
      <c r="A1106" s="114">
        <v>1080</v>
      </c>
      <c r="B1106" s="108">
        <v>58</v>
      </c>
      <c r="C1106" s="322" t="s">
        <v>2242</v>
      </c>
      <c r="D1106" s="322" t="s">
        <v>18</v>
      </c>
      <c r="E1106" s="322" t="s">
        <v>15</v>
      </c>
      <c r="F1106" s="323">
        <v>0</v>
      </c>
      <c r="G1106" s="112" t="str">
        <f t="shared" si="24"/>
        <v>Kém</v>
      </c>
      <c r="H1106" s="112" t="s">
        <v>2341</v>
      </c>
    </row>
    <row r="1107" spans="1:8" x14ac:dyDescent="0.25">
      <c r="A1107" s="114">
        <v>1081</v>
      </c>
      <c r="B1107" s="286">
        <v>59</v>
      </c>
      <c r="C1107" s="324" t="s">
        <v>2243</v>
      </c>
      <c r="D1107" s="324" t="s">
        <v>48</v>
      </c>
      <c r="E1107" s="324" t="s">
        <v>21</v>
      </c>
      <c r="F1107" s="325">
        <v>0</v>
      </c>
      <c r="G1107" s="112" t="str">
        <f t="shared" si="24"/>
        <v>Kém</v>
      </c>
      <c r="H1107" s="112" t="s">
        <v>2341</v>
      </c>
    </row>
    <row r="1108" spans="1:8" x14ac:dyDescent="0.25">
      <c r="A1108" s="114">
        <v>1082</v>
      </c>
      <c r="B1108" s="108">
        <v>60</v>
      </c>
      <c r="C1108" s="322" t="s">
        <v>2244</v>
      </c>
      <c r="D1108" s="322" t="s">
        <v>2245</v>
      </c>
      <c r="E1108" s="322" t="s">
        <v>22</v>
      </c>
      <c r="F1108" s="326">
        <v>0</v>
      </c>
      <c r="G1108" s="112" t="str">
        <f t="shared" si="24"/>
        <v>Kém</v>
      </c>
      <c r="H1108" s="112" t="s">
        <v>2341</v>
      </c>
    </row>
    <row r="1109" spans="1:8" x14ac:dyDescent="0.25">
      <c r="A1109" s="114">
        <v>1083</v>
      </c>
      <c r="B1109" s="108">
        <v>61</v>
      </c>
      <c r="C1109" s="322" t="s">
        <v>2246</v>
      </c>
      <c r="D1109" s="322" t="s">
        <v>203</v>
      </c>
      <c r="E1109" s="322" t="s">
        <v>148</v>
      </c>
      <c r="F1109" s="326">
        <v>0</v>
      </c>
      <c r="G1109" s="112" t="str">
        <f t="shared" si="24"/>
        <v>Kém</v>
      </c>
      <c r="H1109" s="112" t="s">
        <v>2341</v>
      </c>
    </row>
    <row r="1110" spans="1:8" x14ac:dyDescent="0.25">
      <c r="A1110" s="114">
        <v>1084</v>
      </c>
      <c r="B1110" s="108">
        <v>62</v>
      </c>
      <c r="C1110" s="322" t="s">
        <v>2247</v>
      </c>
      <c r="D1110" s="322" t="s">
        <v>1719</v>
      </c>
      <c r="E1110" s="322" t="s">
        <v>59</v>
      </c>
      <c r="F1110" s="326">
        <v>0</v>
      </c>
      <c r="G1110" s="112" t="str">
        <f t="shared" si="24"/>
        <v>Kém</v>
      </c>
      <c r="H1110" s="112" t="s">
        <v>2341</v>
      </c>
    </row>
    <row r="1111" spans="1:8" x14ac:dyDescent="0.25">
      <c r="A1111" s="114">
        <v>1085</v>
      </c>
      <c r="B1111" s="108">
        <v>63</v>
      </c>
      <c r="C1111" s="322" t="s">
        <v>2248</v>
      </c>
      <c r="D1111" s="322" t="s">
        <v>703</v>
      </c>
      <c r="E1111" s="322" t="s">
        <v>23</v>
      </c>
      <c r="F1111" s="326">
        <v>0</v>
      </c>
      <c r="G1111" s="112" t="str">
        <f t="shared" si="24"/>
        <v>Kém</v>
      </c>
      <c r="H1111" s="112" t="s">
        <v>2341</v>
      </c>
    </row>
    <row r="1112" spans="1:8" s="5" customFormat="1" x14ac:dyDescent="0.25">
      <c r="A1112" s="124"/>
      <c r="B1112" s="107"/>
      <c r="C1112" s="102" t="s">
        <v>2249</v>
      </c>
      <c r="D1112" s="102"/>
      <c r="E1112" s="102"/>
      <c r="F1112" s="103"/>
      <c r="G1112" s="104"/>
      <c r="H1112" s="104"/>
    </row>
    <row r="1113" spans="1:8" s="5" customFormat="1" x14ac:dyDescent="0.25">
      <c r="A1113" s="106">
        <v>1086</v>
      </c>
      <c r="B1113" s="108">
        <v>1</v>
      </c>
      <c r="C1113" s="115" t="s">
        <v>2250</v>
      </c>
      <c r="D1113" s="115" t="s">
        <v>850</v>
      </c>
      <c r="E1113" s="113" t="s">
        <v>8</v>
      </c>
      <c r="F1113" s="212">
        <v>96</v>
      </c>
      <c r="G1113" s="112" t="str">
        <f t="shared" ref="G1113:G1169" si="25">IF(F1113&gt;=90,"Xuất sắc",IF(F1113&gt;=80,"Tốt",IF(F1113&gt;=65,"Khá",IF(F1113&gt;=50,"Trung bình",IF(F1113&gt;=35,"Yếu","Kém")))))</f>
        <v>Xuất sắc</v>
      </c>
      <c r="H1113" s="212"/>
    </row>
    <row r="1114" spans="1:8" s="5" customFormat="1" x14ac:dyDescent="0.25">
      <c r="A1114" s="106">
        <v>1087</v>
      </c>
      <c r="B1114" s="108">
        <v>2</v>
      </c>
      <c r="C1114" s="115" t="s">
        <v>2251</v>
      </c>
      <c r="D1114" s="115" t="s">
        <v>65</v>
      </c>
      <c r="E1114" s="113" t="s">
        <v>84</v>
      </c>
      <c r="F1114" s="212">
        <v>96</v>
      </c>
      <c r="G1114" s="112" t="str">
        <f t="shared" si="25"/>
        <v>Xuất sắc</v>
      </c>
      <c r="H1114" s="212"/>
    </row>
    <row r="1115" spans="1:8" s="5" customFormat="1" x14ac:dyDescent="0.25">
      <c r="A1115" s="106">
        <v>1088</v>
      </c>
      <c r="B1115" s="108">
        <v>3</v>
      </c>
      <c r="C1115" s="115" t="s">
        <v>2252</v>
      </c>
      <c r="D1115" s="115" t="s">
        <v>42</v>
      </c>
      <c r="E1115" s="113" t="s">
        <v>66</v>
      </c>
      <c r="F1115" s="237">
        <v>96</v>
      </c>
      <c r="G1115" s="112" t="str">
        <f t="shared" si="25"/>
        <v>Xuất sắc</v>
      </c>
      <c r="H1115" s="237"/>
    </row>
    <row r="1116" spans="1:8" s="5" customFormat="1" x14ac:dyDescent="0.25">
      <c r="A1116" s="106">
        <v>1089</v>
      </c>
      <c r="B1116" s="108">
        <v>4</v>
      </c>
      <c r="C1116" s="115" t="s">
        <v>2253</v>
      </c>
      <c r="D1116" s="115" t="s">
        <v>157</v>
      </c>
      <c r="E1116" s="113" t="s">
        <v>63</v>
      </c>
      <c r="F1116" s="215">
        <v>95</v>
      </c>
      <c r="G1116" s="112" t="str">
        <f t="shared" si="25"/>
        <v>Xuất sắc</v>
      </c>
      <c r="H1116" s="215"/>
    </row>
    <row r="1117" spans="1:8" s="5" customFormat="1" x14ac:dyDescent="0.25">
      <c r="A1117" s="106">
        <v>1090</v>
      </c>
      <c r="B1117" s="108">
        <v>5</v>
      </c>
      <c r="C1117" s="115" t="s">
        <v>2254</v>
      </c>
      <c r="D1117" s="115" t="s">
        <v>2255</v>
      </c>
      <c r="E1117" s="116" t="s">
        <v>244</v>
      </c>
      <c r="F1117" s="111">
        <v>92</v>
      </c>
      <c r="G1117" s="112" t="str">
        <f t="shared" si="25"/>
        <v>Xuất sắc</v>
      </c>
      <c r="H1117" s="111"/>
    </row>
    <row r="1118" spans="1:8" s="5" customFormat="1" x14ac:dyDescent="0.25">
      <c r="A1118" s="106">
        <v>1091</v>
      </c>
      <c r="B1118" s="108">
        <v>6</v>
      </c>
      <c r="C1118" s="115" t="s">
        <v>2256</v>
      </c>
      <c r="D1118" s="115" t="s">
        <v>2257</v>
      </c>
      <c r="E1118" s="116" t="s">
        <v>321</v>
      </c>
      <c r="F1118" s="111">
        <v>90</v>
      </c>
      <c r="G1118" s="112" t="str">
        <f t="shared" si="25"/>
        <v>Xuất sắc</v>
      </c>
      <c r="H1118" s="111"/>
    </row>
    <row r="1119" spans="1:8" s="5" customFormat="1" x14ac:dyDescent="0.25">
      <c r="A1119" s="106">
        <v>1092</v>
      </c>
      <c r="B1119" s="108">
        <v>7</v>
      </c>
      <c r="C1119" s="115" t="s">
        <v>2258</v>
      </c>
      <c r="D1119" s="115" t="s">
        <v>2259</v>
      </c>
      <c r="E1119" s="113" t="s">
        <v>12</v>
      </c>
      <c r="F1119" s="215">
        <v>88</v>
      </c>
      <c r="G1119" s="112" t="str">
        <f t="shared" si="25"/>
        <v>Tốt</v>
      </c>
      <c r="H1119" s="215"/>
    </row>
    <row r="1120" spans="1:8" s="5" customFormat="1" x14ac:dyDescent="0.25">
      <c r="A1120" s="106">
        <v>1093</v>
      </c>
      <c r="B1120" s="108">
        <v>8</v>
      </c>
      <c r="C1120" s="115" t="s">
        <v>2260</v>
      </c>
      <c r="D1120" s="115" t="s">
        <v>2261</v>
      </c>
      <c r="E1120" s="113" t="s">
        <v>8</v>
      </c>
      <c r="F1120" s="212">
        <v>87</v>
      </c>
      <c r="G1120" s="112" t="str">
        <f t="shared" si="25"/>
        <v>Tốt</v>
      </c>
      <c r="H1120" s="212"/>
    </row>
    <row r="1121" spans="1:8" s="5" customFormat="1" x14ac:dyDescent="0.25">
      <c r="A1121" s="106">
        <v>1094</v>
      </c>
      <c r="B1121" s="108">
        <v>9</v>
      </c>
      <c r="C1121" s="115" t="s">
        <v>2262</v>
      </c>
      <c r="D1121" s="115" t="s">
        <v>1163</v>
      </c>
      <c r="E1121" s="113" t="s">
        <v>66</v>
      </c>
      <c r="F1121" s="215">
        <v>87</v>
      </c>
      <c r="G1121" s="112" t="str">
        <f t="shared" si="25"/>
        <v>Tốt</v>
      </c>
      <c r="H1121" s="215"/>
    </row>
    <row r="1122" spans="1:8" s="5" customFormat="1" x14ac:dyDescent="0.25">
      <c r="A1122" s="106">
        <v>1095</v>
      </c>
      <c r="B1122" s="108">
        <v>10</v>
      </c>
      <c r="C1122" s="115" t="s">
        <v>2263</v>
      </c>
      <c r="D1122" s="115" t="s">
        <v>2264</v>
      </c>
      <c r="E1122" s="116" t="s">
        <v>422</v>
      </c>
      <c r="F1122" s="111">
        <v>86</v>
      </c>
      <c r="G1122" s="112" t="str">
        <f t="shared" si="25"/>
        <v>Tốt</v>
      </c>
      <c r="H1122" s="111"/>
    </row>
    <row r="1123" spans="1:8" s="5" customFormat="1" x14ac:dyDescent="0.25">
      <c r="A1123" s="106">
        <v>1096</v>
      </c>
      <c r="B1123" s="108">
        <v>11</v>
      </c>
      <c r="C1123" s="115" t="s">
        <v>2265</v>
      </c>
      <c r="D1123" s="115" t="s">
        <v>36</v>
      </c>
      <c r="E1123" s="116" t="s">
        <v>8</v>
      </c>
      <c r="F1123" s="111">
        <v>86</v>
      </c>
      <c r="G1123" s="112" t="str">
        <f t="shared" si="25"/>
        <v>Tốt</v>
      </c>
      <c r="H1123" s="111"/>
    </row>
    <row r="1124" spans="1:8" s="5" customFormat="1" x14ac:dyDescent="0.25">
      <c r="A1124" s="106">
        <v>1097</v>
      </c>
      <c r="B1124" s="108">
        <v>12</v>
      </c>
      <c r="C1124" s="115" t="s">
        <v>2266</v>
      </c>
      <c r="D1124" s="115" t="s">
        <v>174</v>
      </c>
      <c r="E1124" s="113" t="s">
        <v>101</v>
      </c>
      <c r="F1124" s="212">
        <v>86</v>
      </c>
      <c r="G1124" s="112" t="str">
        <f t="shared" si="25"/>
        <v>Tốt</v>
      </c>
      <c r="H1124" s="212"/>
    </row>
    <row r="1125" spans="1:8" s="5" customFormat="1" x14ac:dyDescent="0.25">
      <c r="A1125" s="106">
        <v>1098</v>
      </c>
      <c r="B1125" s="108">
        <v>13</v>
      </c>
      <c r="C1125" s="115" t="s">
        <v>2267</v>
      </c>
      <c r="D1125" s="115" t="s">
        <v>88</v>
      </c>
      <c r="E1125" s="113" t="s">
        <v>24</v>
      </c>
      <c r="F1125" s="215">
        <v>86</v>
      </c>
      <c r="G1125" s="112" t="str">
        <f t="shared" si="25"/>
        <v>Tốt</v>
      </c>
      <c r="H1125" s="215"/>
    </row>
    <row r="1126" spans="1:8" s="5" customFormat="1" x14ac:dyDescent="0.25">
      <c r="A1126" s="106">
        <v>1099</v>
      </c>
      <c r="B1126" s="108">
        <v>14</v>
      </c>
      <c r="C1126" s="115" t="s">
        <v>2268</v>
      </c>
      <c r="D1126" s="115" t="s">
        <v>2269</v>
      </c>
      <c r="E1126" s="113" t="s">
        <v>991</v>
      </c>
      <c r="F1126" s="215">
        <v>85</v>
      </c>
      <c r="G1126" s="112" t="str">
        <f t="shared" si="25"/>
        <v>Tốt</v>
      </c>
      <c r="H1126" s="215"/>
    </row>
    <row r="1127" spans="1:8" s="5" customFormat="1" x14ac:dyDescent="0.25">
      <c r="A1127" s="106">
        <v>1100</v>
      </c>
      <c r="B1127" s="108">
        <v>15</v>
      </c>
      <c r="C1127" s="115" t="s">
        <v>2270</v>
      </c>
      <c r="D1127" s="115" t="s">
        <v>412</v>
      </c>
      <c r="E1127" s="113" t="s">
        <v>66</v>
      </c>
      <c r="F1127" s="215">
        <v>85</v>
      </c>
      <c r="G1127" s="112" t="str">
        <f t="shared" si="25"/>
        <v>Tốt</v>
      </c>
      <c r="H1127" s="215"/>
    </row>
    <row r="1128" spans="1:8" s="5" customFormat="1" x14ac:dyDescent="0.25">
      <c r="A1128" s="106">
        <v>1101</v>
      </c>
      <c r="B1128" s="108">
        <v>16</v>
      </c>
      <c r="C1128" s="115" t="s">
        <v>2271</v>
      </c>
      <c r="D1128" s="115" t="s">
        <v>328</v>
      </c>
      <c r="E1128" s="116" t="s">
        <v>130</v>
      </c>
      <c r="F1128" s="111">
        <v>84</v>
      </c>
      <c r="G1128" s="112" t="str">
        <f t="shared" si="25"/>
        <v>Tốt</v>
      </c>
      <c r="H1128" s="111"/>
    </row>
    <row r="1129" spans="1:8" s="5" customFormat="1" x14ac:dyDescent="0.25">
      <c r="A1129" s="106">
        <v>1102</v>
      </c>
      <c r="B1129" s="108">
        <v>17</v>
      </c>
      <c r="C1129" s="115" t="s">
        <v>2272</v>
      </c>
      <c r="D1129" s="115" t="s">
        <v>2273</v>
      </c>
      <c r="E1129" s="116" t="s">
        <v>214</v>
      </c>
      <c r="F1129" s="111">
        <v>84</v>
      </c>
      <c r="G1129" s="112" t="str">
        <f t="shared" si="25"/>
        <v>Tốt</v>
      </c>
      <c r="H1129" s="111"/>
    </row>
    <row r="1130" spans="1:8" s="5" customFormat="1" x14ac:dyDescent="0.25">
      <c r="A1130" s="106">
        <v>1103</v>
      </c>
      <c r="B1130" s="108">
        <v>18</v>
      </c>
      <c r="C1130" s="115" t="s">
        <v>2274</v>
      </c>
      <c r="D1130" s="115" t="s">
        <v>2275</v>
      </c>
      <c r="E1130" s="113" t="s">
        <v>25</v>
      </c>
      <c r="F1130" s="212">
        <v>84</v>
      </c>
      <c r="G1130" s="112" t="str">
        <f t="shared" si="25"/>
        <v>Tốt</v>
      </c>
      <c r="H1130" s="215"/>
    </row>
    <row r="1131" spans="1:8" s="5" customFormat="1" x14ac:dyDescent="0.25">
      <c r="A1131" s="106">
        <v>1104</v>
      </c>
      <c r="B1131" s="108">
        <v>19</v>
      </c>
      <c r="C1131" s="115" t="s">
        <v>2276</v>
      </c>
      <c r="D1131" s="115" t="s">
        <v>2277</v>
      </c>
      <c r="E1131" s="113" t="s">
        <v>122</v>
      </c>
      <c r="F1131" s="215">
        <v>84</v>
      </c>
      <c r="G1131" s="112" t="str">
        <f t="shared" si="25"/>
        <v>Tốt</v>
      </c>
      <c r="H1131" s="215"/>
    </row>
    <row r="1132" spans="1:8" s="5" customFormat="1" x14ac:dyDescent="0.25">
      <c r="A1132" s="106">
        <v>1105</v>
      </c>
      <c r="B1132" s="108">
        <v>20</v>
      </c>
      <c r="C1132" s="115" t="s">
        <v>2278</v>
      </c>
      <c r="D1132" s="115" t="s">
        <v>2279</v>
      </c>
      <c r="E1132" s="116" t="s">
        <v>34</v>
      </c>
      <c r="F1132" s="111">
        <v>83</v>
      </c>
      <c r="G1132" s="112" t="str">
        <f t="shared" si="25"/>
        <v>Tốt</v>
      </c>
      <c r="H1132" s="111"/>
    </row>
    <row r="1133" spans="1:8" s="5" customFormat="1" x14ac:dyDescent="0.25">
      <c r="A1133" s="106">
        <v>1106</v>
      </c>
      <c r="B1133" s="108">
        <v>21</v>
      </c>
      <c r="C1133" s="115" t="s">
        <v>2280</v>
      </c>
      <c r="D1133" s="115" t="s">
        <v>2281</v>
      </c>
      <c r="E1133" s="113" t="s">
        <v>8</v>
      </c>
      <c r="F1133" s="212">
        <v>83</v>
      </c>
      <c r="G1133" s="112" t="str">
        <f t="shared" si="25"/>
        <v>Tốt</v>
      </c>
      <c r="H1133" s="212"/>
    </row>
    <row r="1134" spans="1:8" s="5" customFormat="1" x14ac:dyDescent="0.25">
      <c r="A1134" s="106">
        <v>1107</v>
      </c>
      <c r="B1134" s="108">
        <v>22</v>
      </c>
      <c r="C1134" s="115" t="s">
        <v>2282</v>
      </c>
      <c r="D1134" s="115" t="s">
        <v>293</v>
      </c>
      <c r="E1134" s="113" t="s">
        <v>8</v>
      </c>
      <c r="F1134" s="212">
        <v>83</v>
      </c>
      <c r="G1134" s="112" t="str">
        <f t="shared" si="25"/>
        <v>Tốt</v>
      </c>
      <c r="H1134" s="215"/>
    </row>
    <row r="1135" spans="1:8" s="5" customFormat="1" x14ac:dyDescent="0.25">
      <c r="A1135" s="106">
        <v>1108</v>
      </c>
      <c r="B1135" s="108">
        <v>23</v>
      </c>
      <c r="C1135" s="115" t="s">
        <v>2283</v>
      </c>
      <c r="D1135" s="115" t="s">
        <v>2284</v>
      </c>
      <c r="E1135" s="113" t="s">
        <v>25</v>
      </c>
      <c r="F1135" s="212">
        <v>83</v>
      </c>
      <c r="G1135" s="112" t="str">
        <f t="shared" si="25"/>
        <v>Tốt</v>
      </c>
      <c r="H1135" s="212"/>
    </row>
    <row r="1136" spans="1:8" s="5" customFormat="1" x14ac:dyDescent="0.25">
      <c r="A1136" s="106">
        <v>1109</v>
      </c>
      <c r="B1136" s="108">
        <v>24</v>
      </c>
      <c r="C1136" s="115" t="s">
        <v>2285</v>
      </c>
      <c r="D1136" s="115" t="s">
        <v>2286</v>
      </c>
      <c r="E1136" s="113" t="s">
        <v>12</v>
      </c>
      <c r="F1136" s="215">
        <v>83</v>
      </c>
      <c r="G1136" s="112" t="str">
        <f t="shared" si="25"/>
        <v>Tốt</v>
      </c>
      <c r="H1136" s="215"/>
    </row>
    <row r="1137" spans="1:8" s="5" customFormat="1" x14ac:dyDescent="0.25">
      <c r="A1137" s="106">
        <v>1110</v>
      </c>
      <c r="B1137" s="108">
        <v>25</v>
      </c>
      <c r="C1137" s="115" t="s">
        <v>2287</v>
      </c>
      <c r="D1137" s="115" t="s">
        <v>2288</v>
      </c>
      <c r="E1137" s="113" t="s">
        <v>299</v>
      </c>
      <c r="F1137" s="215">
        <v>83</v>
      </c>
      <c r="G1137" s="112" t="str">
        <f t="shared" si="25"/>
        <v>Tốt</v>
      </c>
      <c r="H1137" s="215"/>
    </row>
    <row r="1138" spans="1:8" s="5" customFormat="1" x14ac:dyDescent="0.25">
      <c r="A1138" s="106">
        <v>1111</v>
      </c>
      <c r="B1138" s="108">
        <v>26</v>
      </c>
      <c r="C1138" s="115" t="s">
        <v>2289</v>
      </c>
      <c r="D1138" s="115" t="s">
        <v>89</v>
      </c>
      <c r="E1138" s="116" t="s">
        <v>34</v>
      </c>
      <c r="F1138" s="111">
        <v>82</v>
      </c>
      <c r="G1138" s="112" t="str">
        <f t="shared" si="25"/>
        <v>Tốt</v>
      </c>
      <c r="H1138" s="111"/>
    </row>
    <row r="1139" spans="1:8" s="5" customFormat="1" x14ac:dyDescent="0.25">
      <c r="A1139" s="106">
        <v>1112</v>
      </c>
      <c r="B1139" s="108">
        <v>27</v>
      </c>
      <c r="C1139" s="115" t="s">
        <v>2290</v>
      </c>
      <c r="D1139" s="115" t="s">
        <v>2291</v>
      </c>
      <c r="E1139" s="113" t="s">
        <v>1406</v>
      </c>
      <c r="F1139" s="212">
        <v>82</v>
      </c>
      <c r="G1139" s="112" t="str">
        <f t="shared" si="25"/>
        <v>Tốt</v>
      </c>
      <c r="H1139" s="212"/>
    </row>
    <row r="1140" spans="1:8" s="5" customFormat="1" x14ac:dyDescent="0.25">
      <c r="A1140" s="106">
        <v>1113</v>
      </c>
      <c r="B1140" s="108">
        <v>28</v>
      </c>
      <c r="C1140" s="115" t="s">
        <v>2292</v>
      </c>
      <c r="D1140" s="115" t="s">
        <v>57</v>
      </c>
      <c r="E1140" s="113" t="s">
        <v>17</v>
      </c>
      <c r="F1140" s="212">
        <v>82</v>
      </c>
      <c r="G1140" s="112" t="str">
        <f t="shared" si="25"/>
        <v>Tốt</v>
      </c>
      <c r="H1140" s="212"/>
    </row>
    <row r="1141" spans="1:8" s="5" customFormat="1" x14ac:dyDescent="0.25">
      <c r="A1141" s="106">
        <v>1114</v>
      </c>
      <c r="B1141" s="108">
        <v>29</v>
      </c>
      <c r="C1141" s="115" t="s">
        <v>2293</v>
      </c>
      <c r="D1141" s="115" t="s">
        <v>197</v>
      </c>
      <c r="E1141" s="116" t="s">
        <v>199</v>
      </c>
      <c r="F1141" s="111">
        <v>81</v>
      </c>
      <c r="G1141" s="112" t="str">
        <f t="shared" si="25"/>
        <v>Tốt</v>
      </c>
      <c r="H1141" s="111"/>
    </row>
    <row r="1142" spans="1:8" s="5" customFormat="1" x14ac:dyDescent="0.25">
      <c r="A1142" s="106">
        <v>1115</v>
      </c>
      <c r="B1142" s="108">
        <v>30</v>
      </c>
      <c r="C1142" s="115" t="s">
        <v>2294</v>
      </c>
      <c r="D1142" s="115" t="s">
        <v>2295</v>
      </c>
      <c r="E1142" s="113" t="s">
        <v>8</v>
      </c>
      <c r="F1142" s="212">
        <v>81</v>
      </c>
      <c r="G1142" s="112" t="str">
        <f t="shared" si="25"/>
        <v>Tốt</v>
      </c>
      <c r="H1142" s="212"/>
    </row>
    <row r="1143" spans="1:8" s="5" customFormat="1" x14ac:dyDescent="0.25">
      <c r="A1143" s="106">
        <v>1116</v>
      </c>
      <c r="B1143" s="108">
        <v>31</v>
      </c>
      <c r="C1143" s="115" t="s">
        <v>2296</v>
      </c>
      <c r="D1143" s="115" t="s">
        <v>2297</v>
      </c>
      <c r="E1143" s="113" t="s">
        <v>2298</v>
      </c>
      <c r="F1143" s="212">
        <v>81</v>
      </c>
      <c r="G1143" s="112" t="str">
        <f t="shared" si="25"/>
        <v>Tốt</v>
      </c>
      <c r="H1143" s="212"/>
    </row>
    <row r="1144" spans="1:8" s="5" customFormat="1" x14ac:dyDescent="0.25">
      <c r="A1144" s="106">
        <v>1117</v>
      </c>
      <c r="B1144" s="108">
        <v>32</v>
      </c>
      <c r="C1144" s="115" t="s">
        <v>2299</v>
      </c>
      <c r="D1144" s="115" t="s">
        <v>18</v>
      </c>
      <c r="E1144" s="203" t="s">
        <v>287</v>
      </c>
      <c r="F1144" s="207">
        <v>81</v>
      </c>
      <c r="G1144" s="112" t="str">
        <f t="shared" si="25"/>
        <v>Tốt</v>
      </c>
      <c r="H1144" s="303"/>
    </row>
    <row r="1145" spans="1:8" s="5" customFormat="1" x14ac:dyDescent="0.25">
      <c r="A1145" s="106">
        <v>1118</v>
      </c>
      <c r="B1145" s="108">
        <v>33</v>
      </c>
      <c r="C1145" s="115" t="s">
        <v>2300</v>
      </c>
      <c r="D1145" s="115" t="s">
        <v>2301</v>
      </c>
      <c r="E1145" s="113" t="s">
        <v>119</v>
      </c>
      <c r="F1145" s="215">
        <v>81</v>
      </c>
      <c r="G1145" s="112" t="str">
        <f t="shared" si="25"/>
        <v>Tốt</v>
      </c>
      <c r="H1145" s="215"/>
    </row>
    <row r="1146" spans="1:8" s="5" customFormat="1" x14ac:dyDescent="0.25">
      <c r="A1146" s="106">
        <v>1119</v>
      </c>
      <c r="B1146" s="108">
        <v>34</v>
      </c>
      <c r="C1146" s="115" t="s">
        <v>2302</v>
      </c>
      <c r="D1146" s="115" t="s">
        <v>2303</v>
      </c>
      <c r="E1146" s="113" t="s">
        <v>124</v>
      </c>
      <c r="F1146" s="215">
        <v>81</v>
      </c>
      <c r="G1146" s="112" t="str">
        <f t="shared" si="25"/>
        <v>Tốt</v>
      </c>
      <c r="H1146" s="215"/>
    </row>
    <row r="1147" spans="1:8" s="5" customFormat="1" x14ac:dyDescent="0.25">
      <c r="A1147" s="106">
        <v>1120</v>
      </c>
      <c r="B1147" s="108">
        <v>35</v>
      </c>
      <c r="C1147" s="115" t="s">
        <v>2304</v>
      </c>
      <c r="D1147" s="115" t="s">
        <v>2305</v>
      </c>
      <c r="E1147" s="113" t="s">
        <v>341</v>
      </c>
      <c r="F1147" s="212">
        <v>80</v>
      </c>
      <c r="G1147" s="112" t="str">
        <f t="shared" si="25"/>
        <v>Tốt</v>
      </c>
      <c r="H1147" s="212"/>
    </row>
    <row r="1148" spans="1:8" s="5" customFormat="1" x14ac:dyDescent="0.25">
      <c r="A1148" s="106">
        <v>1121</v>
      </c>
      <c r="B1148" s="108">
        <v>36</v>
      </c>
      <c r="C1148" s="115" t="s">
        <v>2306</v>
      </c>
      <c r="D1148" s="115" t="s">
        <v>176</v>
      </c>
      <c r="E1148" s="113" t="s">
        <v>2307</v>
      </c>
      <c r="F1148" s="212">
        <v>80</v>
      </c>
      <c r="G1148" s="112" t="str">
        <f t="shared" si="25"/>
        <v>Tốt</v>
      </c>
      <c r="H1148" s="212"/>
    </row>
    <row r="1149" spans="1:8" s="5" customFormat="1" x14ac:dyDescent="0.25">
      <c r="A1149" s="106">
        <v>1122</v>
      </c>
      <c r="B1149" s="108">
        <v>37</v>
      </c>
      <c r="C1149" s="115" t="s">
        <v>2308</v>
      </c>
      <c r="D1149" s="115" t="s">
        <v>727</v>
      </c>
      <c r="E1149" s="113" t="s">
        <v>80</v>
      </c>
      <c r="F1149" s="212">
        <v>80</v>
      </c>
      <c r="G1149" s="112" t="str">
        <f t="shared" si="25"/>
        <v>Tốt</v>
      </c>
      <c r="H1149" s="212"/>
    </row>
    <row r="1150" spans="1:8" s="5" customFormat="1" x14ac:dyDescent="0.25">
      <c r="A1150" s="106">
        <v>1123</v>
      </c>
      <c r="B1150" s="108">
        <v>38</v>
      </c>
      <c r="C1150" s="115" t="s">
        <v>2309</v>
      </c>
      <c r="D1150" s="115" t="s">
        <v>2310</v>
      </c>
      <c r="E1150" s="113" t="s">
        <v>173</v>
      </c>
      <c r="F1150" s="212">
        <v>80</v>
      </c>
      <c r="G1150" s="112" t="str">
        <f t="shared" si="25"/>
        <v>Tốt</v>
      </c>
      <c r="H1150" s="212"/>
    </row>
    <row r="1151" spans="1:8" s="5" customFormat="1" x14ac:dyDescent="0.25">
      <c r="A1151" s="106">
        <v>1124</v>
      </c>
      <c r="B1151" s="108">
        <v>39</v>
      </c>
      <c r="C1151" s="115" t="s">
        <v>2311</v>
      </c>
      <c r="D1151" s="115" t="s">
        <v>2312</v>
      </c>
      <c r="E1151" s="113" t="s">
        <v>26</v>
      </c>
      <c r="F1151" s="212">
        <v>80</v>
      </c>
      <c r="G1151" s="112" t="str">
        <f t="shared" si="25"/>
        <v>Tốt</v>
      </c>
      <c r="H1151" s="212"/>
    </row>
    <row r="1152" spans="1:8" s="5" customFormat="1" x14ac:dyDescent="0.25">
      <c r="A1152" s="106">
        <v>1125</v>
      </c>
      <c r="B1152" s="108">
        <v>40</v>
      </c>
      <c r="C1152" s="115" t="s">
        <v>2313</v>
      </c>
      <c r="D1152" s="115" t="s">
        <v>339</v>
      </c>
      <c r="E1152" s="113" t="s">
        <v>12</v>
      </c>
      <c r="F1152" s="215">
        <v>80</v>
      </c>
      <c r="G1152" s="112" t="str">
        <f t="shared" si="25"/>
        <v>Tốt</v>
      </c>
      <c r="H1152" s="215"/>
    </row>
    <row r="1153" spans="1:8" s="5" customFormat="1" x14ac:dyDescent="0.25">
      <c r="A1153" s="106">
        <v>1126</v>
      </c>
      <c r="B1153" s="108">
        <v>41</v>
      </c>
      <c r="C1153" s="115" t="s">
        <v>2314</v>
      </c>
      <c r="D1153" s="115" t="s">
        <v>35</v>
      </c>
      <c r="E1153" s="113" t="s">
        <v>12</v>
      </c>
      <c r="F1153" s="215">
        <v>80</v>
      </c>
      <c r="G1153" s="112" t="str">
        <f t="shared" si="25"/>
        <v>Tốt</v>
      </c>
      <c r="H1153" s="215"/>
    </row>
    <row r="1154" spans="1:8" s="5" customFormat="1" x14ac:dyDescent="0.25">
      <c r="A1154" s="106">
        <v>1127</v>
      </c>
      <c r="B1154" s="108">
        <v>42</v>
      </c>
      <c r="C1154" s="115" t="s">
        <v>2315</v>
      </c>
      <c r="D1154" s="115" t="s">
        <v>2316</v>
      </c>
      <c r="E1154" s="113" t="s">
        <v>24</v>
      </c>
      <c r="F1154" s="215">
        <v>80</v>
      </c>
      <c r="G1154" s="112" t="str">
        <f t="shared" si="25"/>
        <v>Tốt</v>
      </c>
      <c r="H1154" s="215"/>
    </row>
    <row r="1155" spans="1:8" s="5" customFormat="1" x14ac:dyDescent="0.25">
      <c r="A1155" s="106">
        <v>1128</v>
      </c>
      <c r="B1155" s="108">
        <v>43</v>
      </c>
      <c r="C1155" s="115" t="s">
        <v>2317</v>
      </c>
      <c r="D1155" s="115" t="s">
        <v>2318</v>
      </c>
      <c r="E1155" s="113" t="s">
        <v>124</v>
      </c>
      <c r="F1155" s="215">
        <v>80</v>
      </c>
      <c r="G1155" s="112" t="str">
        <f t="shared" si="25"/>
        <v>Tốt</v>
      </c>
      <c r="H1155" s="215"/>
    </row>
    <row r="1156" spans="1:8" s="5" customFormat="1" x14ac:dyDescent="0.25">
      <c r="A1156" s="106">
        <v>1129</v>
      </c>
      <c r="B1156" s="108">
        <v>44</v>
      </c>
      <c r="C1156" s="115" t="s">
        <v>2319</v>
      </c>
      <c r="D1156" s="115" t="s">
        <v>2320</v>
      </c>
      <c r="E1156" s="113" t="s">
        <v>341</v>
      </c>
      <c r="F1156" s="212">
        <v>78</v>
      </c>
      <c r="G1156" s="112" t="str">
        <f t="shared" si="25"/>
        <v>Khá</v>
      </c>
      <c r="H1156" s="212"/>
    </row>
    <row r="1157" spans="1:8" s="5" customFormat="1" x14ac:dyDescent="0.25">
      <c r="A1157" s="106">
        <v>1130</v>
      </c>
      <c r="B1157" s="108">
        <v>45</v>
      </c>
      <c r="C1157" s="115" t="s">
        <v>2321</v>
      </c>
      <c r="D1157" s="115" t="s">
        <v>222</v>
      </c>
      <c r="E1157" s="116" t="s">
        <v>1403</v>
      </c>
      <c r="F1157" s="111">
        <v>75</v>
      </c>
      <c r="G1157" s="112" t="str">
        <f t="shared" si="25"/>
        <v>Khá</v>
      </c>
      <c r="H1157" s="111"/>
    </row>
    <row r="1158" spans="1:8" s="5" customFormat="1" x14ac:dyDescent="0.25">
      <c r="A1158" s="106">
        <v>1131</v>
      </c>
      <c r="B1158" s="108">
        <v>46</v>
      </c>
      <c r="C1158" s="115" t="s">
        <v>2322</v>
      </c>
      <c r="D1158" s="115" t="s">
        <v>2323</v>
      </c>
      <c r="E1158" s="113" t="s">
        <v>24</v>
      </c>
      <c r="F1158" s="215">
        <v>75</v>
      </c>
      <c r="G1158" s="112" t="str">
        <f t="shared" si="25"/>
        <v>Khá</v>
      </c>
      <c r="H1158" s="215"/>
    </row>
    <row r="1159" spans="1:8" s="5" customFormat="1" x14ac:dyDescent="0.25">
      <c r="A1159" s="106">
        <v>1132</v>
      </c>
      <c r="B1159" s="108">
        <v>47</v>
      </c>
      <c r="C1159" s="115" t="s">
        <v>2324</v>
      </c>
      <c r="D1159" s="115" t="s">
        <v>763</v>
      </c>
      <c r="E1159" s="116" t="s">
        <v>219</v>
      </c>
      <c r="F1159" s="111">
        <v>72</v>
      </c>
      <c r="G1159" s="112" t="str">
        <f t="shared" si="25"/>
        <v>Khá</v>
      </c>
      <c r="H1159" s="111"/>
    </row>
    <row r="1160" spans="1:8" s="5" customFormat="1" x14ac:dyDescent="0.25">
      <c r="A1160" s="106">
        <v>1133</v>
      </c>
      <c r="B1160" s="108">
        <v>48</v>
      </c>
      <c r="C1160" s="115" t="s">
        <v>2325</v>
      </c>
      <c r="D1160" s="115" t="s">
        <v>399</v>
      </c>
      <c r="E1160" s="287" t="s">
        <v>2326</v>
      </c>
      <c r="F1160" s="111">
        <v>72</v>
      </c>
      <c r="G1160" s="112" t="str">
        <f t="shared" si="25"/>
        <v>Khá</v>
      </c>
      <c r="H1160" s="215"/>
    </row>
    <row r="1161" spans="1:8" s="5" customFormat="1" x14ac:dyDescent="0.25">
      <c r="A1161" s="106">
        <v>1134</v>
      </c>
      <c r="B1161" s="108">
        <v>49</v>
      </c>
      <c r="C1161" s="115" t="s">
        <v>2327</v>
      </c>
      <c r="D1161" s="115" t="s">
        <v>48</v>
      </c>
      <c r="E1161" s="113" t="s">
        <v>12</v>
      </c>
      <c r="F1161" s="288">
        <v>72</v>
      </c>
      <c r="G1161" s="112" t="str">
        <f t="shared" si="25"/>
        <v>Khá</v>
      </c>
      <c r="H1161" s="215"/>
    </row>
    <row r="1162" spans="1:8" s="5" customFormat="1" x14ac:dyDescent="0.25">
      <c r="A1162" s="106">
        <v>1135</v>
      </c>
      <c r="B1162" s="108">
        <v>50</v>
      </c>
      <c r="C1162" s="115" t="s">
        <v>2328</v>
      </c>
      <c r="D1162" s="115" t="s">
        <v>2329</v>
      </c>
      <c r="E1162" s="116" t="s">
        <v>14</v>
      </c>
      <c r="F1162" s="111">
        <v>71</v>
      </c>
      <c r="G1162" s="112" t="str">
        <f t="shared" si="25"/>
        <v>Khá</v>
      </c>
      <c r="H1162" s="111"/>
    </row>
    <row r="1163" spans="1:8" s="5" customFormat="1" x14ac:dyDescent="0.25">
      <c r="A1163" s="106">
        <v>1136</v>
      </c>
      <c r="B1163" s="108">
        <v>51</v>
      </c>
      <c r="C1163" s="115" t="s">
        <v>2330</v>
      </c>
      <c r="D1163" s="115" t="s">
        <v>2331</v>
      </c>
      <c r="E1163" s="116" t="s">
        <v>39</v>
      </c>
      <c r="F1163" s="111">
        <v>70</v>
      </c>
      <c r="G1163" s="112" t="str">
        <f t="shared" si="25"/>
        <v>Khá</v>
      </c>
      <c r="H1163" s="111"/>
    </row>
    <row r="1164" spans="1:8" s="5" customFormat="1" x14ac:dyDescent="0.25">
      <c r="A1164" s="106">
        <v>1137</v>
      </c>
      <c r="B1164" s="108">
        <v>52</v>
      </c>
      <c r="C1164" s="115" t="s">
        <v>2332</v>
      </c>
      <c r="D1164" s="115" t="s">
        <v>514</v>
      </c>
      <c r="E1164" s="113" t="s">
        <v>123</v>
      </c>
      <c r="F1164" s="215">
        <v>69</v>
      </c>
      <c r="G1164" s="112" t="str">
        <f t="shared" si="25"/>
        <v>Khá</v>
      </c>
      <c r="H1164" s="215"/>
    </row>
    <row r="1165" spans="1:8" s="5" customFormat="1" x14ac:dyDescent="0.25">
      <c r="A1165" s="106">
        <v>1138</v>
      </c>
      <c r="B1165" s="108">
        <v>53</v>
      </c>
      <c r="C1165" s="115" t="s">
        <v>2333</v>
      </c>
      <c r="D1165" s="115" t="s">
        <v>18</v>
      </c>
      <c r="E1165" s="113" t="s">
        <v>11</v>
      </c>
      <c r="F1165" s="212">
        <v>68</v>
      </c>
      <c r="G1165" s="112" t="str">
        <f t="shared" si="25"/>
        <v>Khá</v>
      </c>
      <c r="H1165" s="212"/>
    </row>
    <row r="1166" spans="1:8" s="5" customFormat="1" x14ac:dyDescent="0.25">
      <c r="A1166" s="106">
        <v>1139</v>
      </c>
      <c r="B1166" s="108">
        <v>54</v>
      </c>
      <c r="C1166" s="115" t="s">
        <v>2334</v>
      </c>
      <c r="D1166" s="115" t="s">
        <v>2335</v>
      </c>
      <c r="E1166" s="116" t="s">
        <v>12</v>
      </c>
      <c r="F1166" s="237">
        <v>65</v>
      </c>
      <c r="G1166" s="112" t="str">
        <f t="shared" si="25"/>
        <v>Khá</v>
      </c>
      <c r="H1166" s="111"/>
    </row>
    <row r="1167" spans="1:8" x14ac:dyDescent="0.25">
      <c r="A1167" s="114">
        <v>1140</v>
      </c>
      <c r="B1167" s="108">
        <v>55</v>
      </c>
      <c r="C1167" s="118" t="s">
        <v>2336</v>
      </c>
      <c r="D1167" s="118" t="s">
        <v>18</v>
      </c>
      <c r="E1167" s="116" t="s">
        <v>8</v>
      </c>
      <c r="F1167" s="111">
        <v>57</v>
      </c>
      <c r="G1167" s="112" t="str">
        <f t="shared" si="25"/>
        <v>Trung bình</v>
      </c>
      <c r="H1167" s="237" t="s">
        <v>1549</v>
      </c>
    </row>
    <row r="1168" spans="1:8" x14ac:dyDescent="0.25">
      <c r="A1168" s="114">
        <v>1141</v>
      </c>
      <c r="B1168" s="108">
        <v>56</v>
      </c>
      <c r="C1168" s="118" t="s">
        <v>2337</v>
      </c>
      <c r="D1168" s="118" t="s">
        <v>162</v>
      </c>
      <c r="E1168" s="116" t="s">
        <v>306</v>
      </c>
      <c r="F1168" s="237">
        <v>0</v>
      </c>
      <c r="G1168" s="112" t="str">
        <f t="shared" si="25"/>
        <v>Kém</v>
      </c>
      <c r="H1168" s="237" t="s">
        <v>2341</v>
      </c>
    </row>
    <row r="1169" spans="1:8" x14ac:dyDescent="0.25">
      <c r="A1169" s="114">
        <v>1142</v>
      </c>
      <c r="B1169" s="108">
        <v>57</v>
      </c>
      <c r="C1169" s="118" t="s">
        <v>2338</v>
      </c>
      <c r="D1169" s="118" t="s">
        <v>2339</v>
      </c>
      <c r="E1169" s="116" t="s">
        <v>12</v>
      </c>
      <c r="F1169" s="237">
        <v>0</v>
      </c>
      <c r="G1169" s="112" t="str">
        <f t="shared" si="25"/>
        <v>Kém</v>
      </c>
      <c r="H1169" s="237" t="s">
        <v>2341</v>
      </c>
    </row>
    <row r="1170" spans="1:8" x14ac:dyDescent="0.25">
      <c r="A1170" s="114">
        <v>1143</v>
      </c>
      <c r="B1170" s="108">
        <v>58</v>
      </c>
      <c r="C1170" s="118" t="s">
        <v>2340</v>
      </c>
      <c r="D1170" s="118" t="s">
        <v>670</v>
      </c>
      <c r="E1170" s="116" t="s">
        <v>54</v>
      </c>
      <c r="F1170" s="237"/>
      <c r="G1170" s="112" t="s">
        <v>268</v>
      </c>
      <c r="H1170" s="332" t="s">
        <v>2343</v>
      </c>
    </row>
    <row r="1171" spans="1:8" s="5" customFormat="1" x14ac:dyDescent="0.25">
      <c r="C1171" s="32"/>
      <c r="D1171" s="32"/>
      <c r="H1171" s="39"/>
    </row>
    <row r="1172" spans="1:8" s="5" customFormat="1" x14ac:dyDescent="0.25">
      <c r="B1172" s="289"/>
      <c r="C1172" s="330" t="s">
        <v>432</v>
      </c>
      <c r="D1172" s="218" t="s">
        <v>433</v>
      </c>
      <c r="E1172" s="327"/>
      <c r="F1172" s="291"/>
      <c r="G1172" s="292"/>
      <c r="H1172" s="292"/>
    </row>
    <row r="1173" spans="1:8" s="5" customFormat="1" x14ac:dyDescent="0.25">
      <c r="B1173" s="289"/>
      <c r="C1173" s="19" t="s">
        <v>72</v>
      </c>
      <c r="D1173" s="106">
        <f>COUNTIF(G10:G1170,"Xuất sắc")</f>
        <v>326</v>
      </c>
      <c r="E1173" s="328"/>
      <c r="F1173" s="291"/>
      <c r="G1173" s="292"/>
      <c r="H1173" s="292"/>
    </row>
    <row r="1174" spans="1:8" s="5" customFormat="1" x14ac:dyDescent="0.25">
      <c r="B1174" s="289"/>
      <c r="C1174" s="19" t="s">
        <v>31</v>
      </c>
      <c r="D1174" s="106">
        <f>COUNTIF(G11:G1170,"Tốt")</f>
        <v>591</v>
      </c>
      <c r="E1174" s="328"/>
      <c r="F1174" s="291"/>
      <c r="G1174" s="292"/>
      <c r="H1174" s="292"/>
    </row>
    <row r="1175" spans="1:8" s="5" customFormat="1" x14ac:dyDescent="0.25">
      <c r="B1175" s="289"/>
      <c r="C1175" s="19" t="s">
        <v>68</v>
      </c>
      <c r="D1175" s="106">
        <f>COUNTIF(G11:G1172,"Khá")</f>
        <v>184</v>
      </c>
      <c r="E1175" s="328"/>
      <c r="F1175" s="291"/>
      <c r="G1175" s="292"/>
      <c r="H1175" s="292"/>
    </row>
    <row r="1176" spans="1:8" s="5" customFormat="1" x14ac:dyDescent="0.25">
      <c r="B1176" s="289"/>
      <c r="C1176" s="19" t="s">
        <v>96</v>
      </c>
      <c r="D1176" s="106">
        <f>COUNTIF(G12:G1173,"Trung bình")</f>
        <v>15</v>
      </c>
      <c r="E1176" s="328"/>
      <c r="F1176" s="291"/>
      <c r="G1176" s="292"/>
      <c r="H1176" s="292"/>
    </row>
    <row r="1177" spans="1:8" s="5" customFormat="1" x14ac:dyDescent="0.25">
      <c r="B1177" s="289"/>
      <c r="C1177" s="19" t="s">
        <v>92</v>
      </c>
      <c r="D1177" s="106">
        <f>COUNTIF(G13:G1174,"Yếu")</f>
        <v>0</v>
      </c>
      <c r="E1177" s="328"/>
      <c r="F1177" s="291"/>
      <c r="G1177" s="292"/>
      <c r="H1177" s="292"/>
    </row>
    <row r="1178" spans="1:8" s="5" customFormat="1" x14ac:dyDescent="0.25">
      <c r="B1178" s="289"/>
      <c r="C1178" s="19" t="s">
        <v>267</v>
      </c>
      <c r="D1178" s="106">
        <f>COUNTIF(G11:G1175,"Kém")</f>
        <v>24</v>
      </c>
      <c r="E1178" s="328"/>
      <c r="F1178" s="291"/>
      <c r="G1178" s="292"/>
      <c r="H1178" s="292"/>
    </row>
    <row r="1179" spans="1:8" s="5" customFormat="1" x14ac:dyDescent="0.25">
      <c r="B1179" s="289"/>
      <c r="C1179" s="19" t="s">
        <v>268</v>
      </c>
      <c r="D1179" s="106">
        <f>COUNTIF(G16:G1173,"Không xét")</f>
        <v>3</v>
      </c>
      <c r="E1179" s="328"/>
      <c r="F1179" s="291"/>
      <c r="G1179" s="292"/>
      <c r="H1179" s="292"/>
    </row>
    <row r="1180" spans="1:8" s="5" customFormat="1" x14ac:dyDescent="0.25">
      <c r="B1180" s="289"/>
      <c r="C1180" s="331" t="s">
        <v>434</v>
      </c>
      <c r="D1180" s="290">
        <f>SUM(D1173:D1179)</f>
        <v>1143</v>
      </c>
      <c r="E1180" s="329"/>
      <c r="F1180" s="291"/>
      <c r="G1180" s="292"/>
      <c r="H1180" s="292"/>
    </row>
    <row r="1181" spans="1:8" s="5" customFormat="1" x14ac:dyDescent="0.25">
      <c r="C1181" s="32"/>
      <c r="D1181" s="32"/>
      <c r="H1181" s="39"/>
    </row>
  </sheetData>
  <mergeCells count="9">
    <mergeCell ref="A1:D1"/>
    <mergeCell ref="A2:D2"/>
    <mergeCell ref="E1:H1"/>
    <mergeCell ref="E2:H2"/>
    <mergeCell ref="N7:O7"/>
    <mergeCell ref="A4:H4"/>
    <mergeCell ref="A5:H5"/>
    <mergeCell ref="A6:H6"/>
    <mergeCell ref="A7:H7"/>
  </mergeCells>
  <phoneticPr fontId="0" type="noConversion"/>
  <pageMargins left="0.5" right="0.25" top="0.5" bottom="0.75" header="0.5" footer="0.5"/>
  <pageSetup paperSize="9" orientation="portrait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8"/>
  <sheetViews>
    <sheetView topLeftCell="A361" zoomScaleNormal="100" workbookViewId="0">
      <selection activeCell="I375" sqref="I375"/>
    </sheetView>
  </sheetViews>
  <sheetFormatPr defaultColWidth="9" defaultRowHeight="15.75" x14ac:dyDescent="0.25"/>
  <cols>
    <col min="1" max="2" width="4.5" style="4" customWidth="1"/>
    <col min="3" max="3" width="17.125" style="4" customWidth="1"/>
    <col min="4" max="4" width="15.25" style="4" customWidth="1"/>
    <col min="5" max="5" width="7.375" style="4" customWidth="1"/>
    <col min="6" max="6" width="6.375" style="4" customWidth="1"/>
    <col min="7" max="7" width="11" style="4" customWidth="1"/>
    <col min="8" max="8" width="18.125" style="35" customWidth="1"/>
    <col min="9" max="16384" width="9" style="4"/>
  </cols>
  <sheetData>
    <row r="1" spans="1:8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8" x14ac:dyDescent="0.25">
      <c r="A2" s="92" t="s">
        <v>575</v>
      </c>
      <c r="B2" s="92"/>
      <c r="C2" s="92"/>
      <c r="D2" s="92"/>
      <c r="E2" s="92" t="s">
        <v>300</v>
      </c>
      <c r="F2" s="92"/>
      <c r="G2" s="92"/>
      <c r="H2" s="92"/>
    </row>
    <row r="3" spans="1:8" x14ac:dyDescent="0.25">
      <c r="A3" s="15"/>
      <c r="B3" s="15"/>
      <c r="C3" s="15"/>
      <c r="D3" s="2"/>
      <c r="E3" s="15"/>
      <c r="F3" s="14"/>
    </row>
    <row r="4" spans="1:8" ht="18.75" x14ac:dyDescent="0.3">
      <c r="A4" s="96" t="s">
        <v>2344</v>
      </c>
      <c r="B4" s="96"/>
      <c r="C4" s="96"/>
      <c r="D4" s="96"/>
      <c r="E4" s="96"/>
      <c r="F4" s="96"/>
      <c r="G4" s="96"/>
      <c r="H4" s="96"/>
    </row>
    <row r="5" spans="1:8" ht="18.75" x14ac:dyDescent="0.3">
      <c r="A5" s="96" t="s">
        <v>436</v>
      </c>
      <c r="B5" s="96"/>
      <c r="C5" s="96"/>
      <c r="D5" s="96"/>
      <c r="E5" s="96"/>
      <c r="F5" s="96"/>
      <c r="G5" s="96"/>
      <c r="H5" s="96"/>
    </row>
    <row r="6" spans="1:8" x14ac:dyDescent="0.25">
      <c r="A6" s="97" t="s">
        <v>576</v>
      </c>
      <c r="B6" s="97"/>
      <c r="C6" s="97"/>
      <c r="D6" s="97"/>
      <c r="E6" s="97"/>
      <c r="F6" s="97"/>
      <c r="G6" s="97"/>
      <c r="H6" s="97"/>
    </row>
    <row r="7" spans="1:8" ht="18" customHeight="1" x14ac:dyDescent="0.25">
      <c r="A7" s="95" t="s">
        <v>578</v>
      </c>
      <c r="B7" s="95"/>
      <c r="C7" s="95"/>
      <c r="D7" s="95"/>
      <c r="E7" s="95"/>
      <c r="F7" s="95"/>
      <c r="G7" s="95"/>
      <c r="H7" s="95"/>
    </row>
    <row r="9" spans="1:8" s="41" customFormat="1" ht="48.75" customHeight="1" x14ac:dyDescent="0.25">
      <c r="A9" s="333" t="s">
        <v>105</v>
      </c>
      <c r="B9" s="334" t="s">
        <v>105</v>
      </c>
      <c r="C9" s="335" t="s">
        <v>32</v>
      </c>
      <c r="D9" s="335" t="s">
        <v>33</v>
      </c>
      <c r="E9" s="336" t="s">
        <v>141</v>
      </c>
      <c r="F9" s="337" t="s">
        <v>336</v>
      </c>
      <c r="G9" s="333" t="s">
        <v>4</v>
      </c>
      <c r="H9" s="333" t="s">
        <v>0</v>
      </c>
    </row>
    <row r="10" spans="1:8" s="41" customFormat="1" ht="15.95" customHeight="1" x14ac:dyDescent="0.25">
      <c r="A10" s="338" t="s">
        <v>2345</v>
      </c>
      <c r="B10" s="339"/>
      <c r="C10" s="340"/>
      <c r="D10" s="340"/>
      <c r="E10" s="340"/>
      <c r="F10" s="340"/>
      <c r="G10" s="340"/>
      <c r="H10" s="341"/>
    </row>
    <row r="11" spans="1:8" s="41" customFormat="1" ht="17.100000000000001" customHeight="1" x14ac:dyDescent="0.25">
      <c r="A11" s="341"/>
      <c r="B11" s="340"/>
      <c r="C11" s="336" t="s">
        <v>2346</v>
      </c>
      <c r="D11" s="342"/>
      <c r="E11" s="343"/>
      <c r="F11" s="342"/>
      <c r="G11" s="342"/>
      <c r="H11" s="341"/>
    </row>
    <row r="12" spans="1:8" s="41" customFormat="1" ht="17.100000000000001" customHeight="1" x14ac:dyDescent="0.25">
      <c r="A12" s="341">
        <v>1</v>
      </c>
      <c r="B12" s="341">
        <v>1</v>
      </c>
      <c r="C12" s="344" t="s">
        <v>2347</v>
      </c>
      <c r="D12" s="344" t="s">
        <v>2348</v>
      </c>
      <c r="E12" s="344" t="s">
        <v>67</v>
      </c>
      <c r="F12" s="345">
        <v>79</v>
      </c>
      <c r="G12" s="346" t="str">
        <f>IF(F12&gt;89, "Xuất sắc",IF(F12&gt;79, "Tốt",IF(F12&gt;64,"Khá",IF(F12&gt;49,"Trung Bình",IF(F12&gt;34,"Yếu","Kém")))))</f>
        <v>Khá</v>
      </c>
      <c r="H12" s="341"/>
    </row>
    <row r="13" spans="1:8" s="41" customFormat="1" ht="17.100000000000001" customHeight="1" x14ac:dyDescent="0.25">
      <c r="A13" s="341">
        <v>2</v>
      </c>
      <c r="B13" s="341">
        <v>2</v>
      </c>
      <c r="C13" s="344" t="s">
        <v>2349</v>
      </c>
      <c r="D13" s="344" t="s">
        <v>2350</v>
      </c>
      <c r="E13" s="344" t="s">
        <v>67</v>
      </c>
      <c r="F13" s="345">
        <v>79</v>
      </c>
      <c r="G13" s="346" t="str">
        <f t="shared" ref="G13:G67" si="0">IF(F13&gt;89, "Xuất sắc",IF(F13&gt;79, "Tốt",IF(F13&gt;64,"Khá",IF(F13&gt;49,"Trung Bình",IF(F13&gt;34,"Yếu","Kém")))))</f>
        <v>Khá</v>
      </c>
      <c r="H13" s="341"/>
    </row>
    <row r="14" spans="1:8" s="41" customFormat="1" ht="17.100000000000001" customHeight="1" x14ac:dyDescent="0.25">
      <c r="A14" s="341">
        <v>3</v>
      </c>
      <c r="B14" s="341">
        <v>3</v>
      </c>
      <c r="C14" s="344" t="s">
        <v>2351</v>
      </c>
      <c r="D14" s="344" t="s">
        <v>288</v>
      </c>
      <c r="E14" s="344" t="s">
        <v>34</v>
      </c>
      <c r="F14" s="345">
        <v>85</v>
      </c>
      <c r="G14" s="346" t="str">
        <f t="shared" si="0"/>
        <v>Tốt</v>
      </c>
      <c r="H14" s="340"/>
    </row>
    <row r="15" spans="1:8" s="41" customFormat="1" ht="17.100000000000001" customHeight="1" x14ac:dyDescent="0.25">
      <c r="A15" s="341">
        <v>4</v>
      </c>
      <c r="B15" s="341">
        <v>4</v>
      </c>
      <c r="C15" s="344" t="s">
        <v>2352</v>
      </c>
      <c r="D15" s="344" t="s">
        <v>114</v>
      </c>
      <c r="E15" s="344" t="s">
        <v>34</v>
      </c>
      <c r="F15" s="345">
        <v>88</v>
      </c>
      <c r="G15" s="346" t="str">
        <f t="shared" si="0"/>
        <v>Tốt</v>
      </c>
      <c r="H15" s="347"/>
    </row>
    <row r="16" spans="1:8" s="41" customFormat="1" ht="17.100000000000001" customHeight="1" x14ac:dyDescent="0.25">
      <c r="A16" s="341">
        <v>5</v>
      </c>
      <c r="B16" s="341">
        <v>5</v>
      </c>
      <c r="C16" s="344" t="s">
        <v>2353</v>
      </c>
      <c r="D16" s="344" t="s">
        <v>986</v>
      </c>
      <c r="E16" s="344" t="s">
        <v>34</v>
      </c>
      <c r="F16" s="345">
        <v>88</v>
      </c>
      <c r="G16" s="346" t="str">
        <f t="shared" si="0"/>
        <v>Tốt</v>
      </c>
      <c r="H16" s="341"/>
    </row>
    <row r="17" spans="1:8" s="65" customFormat="1" ht="17.100000000000001" customHeight="1" x14ac:dyDescent="0.25">
      <c r="A17" s="341">
        <v>6</v>
      </c>
      <c r="B17" s="341">
        <v>6</v>
      </c>
      <c r="C17" s="344" t="s">
        <v>2354</v>
      </c>
      <c r="D17" s="344" t="s">
        <v>2355</v>
      </c>
      <c r="E17" s="344" t="s">
        <v>34</v>
      </c>
      <c r="F17" s="348">
        <v>88</v>
      </c>
      <c r="G17" s="346" t="str">
        <f t="shared" si="0"/>
        <v>Tốt</v>
      </c>
      <c r="H17" s="341"/>
    </row>
    <row r="18" spans="1:8" s="41" customFormat="1" ht="17.100000000000001" customHeight="1" x14ac:dyDescent="0.25">
      <c r="A18" s="341">
        <v>7</v>
      </c>
      <c r="B18" s="341">
        <v>7</v>
      </c>
      <c r="C18" s="344" t="s">
        <v>2356</v>
      </c>
      <c r="D18" s="344" t="s">
        <v>2357</v>
      </c>
      <c r="E18" s="344" t="s">
        <v>34</v>
      </c>
      <c r="F18" s="345">
        <v>85</v>
      </c>
      <c r="G18" s="346" t="str">
        <f t="shared" si="0"/>
        <v>Tốt</v>
      </c>
      <c r="H18" s="341"/>
    </row>
    <row r="19" spans="1:8" s="41" customFormat="1" ht="17.100000000000001" customHeight="1" x14ac:dyDescent="0.25">
      <c r="A19" s="341">
        <v>8</v>
      </c>
      <c r="B19" s="341">
        <v>8</v>
      </c>
      <c r="C19" s="344" t="s">
        <v>2358</v>
      </c>
      <c r="D19" s="344" t="s">
        <v>2359</v>
      </c>
      <c r="E19" s="344" t="s">
        <v>1433</v>
      </c>
      <c r="F19" s="345">
        <v>78</v>
      </c>
      <c r="G19" s="346" t="str">
        <f t="shared" si="0"/>
        <v>Khá</v>
      </c>
      <c r="H19" s="341"/>
    </row>
    <row r="20" spans="1:8" s="41" customFormat="1" ht="17.100000000000001" customHeight="1" x14ac:dyDescent="0.25">
      <c r="A20" s="341">
        <v>9</v>
      </c>
      <c r="B20" s="341">
        <v>9</v>
      </c>
      <c r="C20" s="344" t="s">
        <v>2360</v>
      </c>
      <c r="D20" s="344" t="s">
        <v>2361</v>
      </c>
      <c r="E20" s="344" t="s">
        <v>199</v>
      </c>
      <c r="F20" s="345">
        <v>88</v>
      </c>
      <c r="G20" s="346" t="str">
        <f t="shared" si="0"/>
        <v>Tốt</v>
      </c>
      <c r="H20" s="340"/>
    </row>
    <row r="21" spans="1:8" s="41" customFormat="1" ht="17.100000000000001" customHeight="1" x14ac:dyDescent="0.25">
      <c r="A21" s="341">
        <v>10</v>
      </c>
      <c r="B21" s="341">
        <v>10</v>
      </c>
      <c r="C21" s="344" t="s">
        <v>2362</v>
      </c>
      <c r="D21" s="344" t="s">
        <v>2363</v>
      </c>
      <c r="E21" s="344" t="s">
        <v>2364</v>
      </c>
      <c r="F21" s="348">
        <v>79</v>
      </c>
      <c r="G21" s="346" t="str">
        <f t="shared" si="0"/>
        <v>Khá</v>
      </c>
      <c r="H21" s="341"/>
    </row>
    <row r="22" spans="1:8" s="41" customFormat="1" ht="17.100000000000001" customHeight="1" x14ac:dyDescent="0.25">
      <c r="A22" s="341">
        <v>11</v>
      </c>
      <c r="B22" s="341">
        <v>11</v>
      </c>
      <c r="C22" s="344" t="s">
        <v>2365</v>
      </c>
      <c r="D22" s="344" t="s">
        <v>2366</v>
      </c>
      <c r="E22" s="344" t="s">
        <v>437</v>
      </c>
      <c r="F22" s="345">
        <v>78</v>
      </c>
      <c r="G22" s="346" t="str">
        <f t="shared" si="0"/>
        <v>Khá</v>
      </c>
      <c r="H22" s="341"/>
    </row>
    <row r="23" spans="1:8" s="41" customFormat="1" ht="17.100000000000001" customHeight="1" x14ac:dyDescent="0.25">
      <c r="A23" s="341">
        <v>12</v>
      </c>
      <c r="B23" s="341">
        <v>12</v>
      </c>
      <c r="C23" s="344" t="s">
        <v>2367</v>
      </c>
      <c r="D23" s="344" t="s">
        <v>2368</v>
      </c>
      <c r="E23" s="344" t="s">
        <v>214</v>
      </c>
      <c r="F23" s="345">
        <v>88</v>
      </c>
      <c r="G23" s="346" t="str">
        <f t="shared" si="0"/>
        <v>Tốt</v>
      </c>
      <c r="H23" s="341"/>
    </row>
    <row r="24" spans="1:8" s="41" customFormat="1" ht="17.100000000000001" customHeight="1" x14ac:dyDescent="0.25">
      <c r="A24" s="341">
        <v>13</v>
      </c>
      <c r="B24" s="341">
        <v>13</v>
      </c>
      <c r="C24" s="344" t="s">
        <v>2369</v>
      </c>
      <c r="D24" s="344" t="s">
        <v>2370</v>
      </c>
      <c r="E24" s="344" t="s">
        <v>256</v>
      </c>
      <c r="F24" s="345">
        <v>88</v>
      </c>
      <c r="G24" s="346" t="str">
        <f t="shared" si="0"/>
        <v>Tốt</v>
      </c>
      <c r="H24" s="341"/>
    </row>
    <row r="25" spans="1:8" s="41" customFormat="1" ht="17.100000000000001" customHeight="1" x14ac:dyDescent="0.25">
      <c r="A25" s="341">
        <v>14</v>
      </c>
      <c r="B25" s="341">
        <v>14</v>
      </c>
      <c r="C25" s="344" t="s">
        <v>2371</v>
      </c>
      <c r="D25" s="344" t="s">
        <v>86</v>
      </c>
      <c r="E25" s="344" t="s">
        <v>189</v>
      </c>
      <c r="F25" s="345">
        <v>85</v>
      </c>
      <c r="G25" s="346" t="str">
        <f t="shared" si="0"/>
        <v>Tốt</v>
      </c>
      <c r="H25" s="341"/>
    </row>
    <row r="26" spans="1:8" s="41" customFormat="1" ht="17.100000000000001" customHeight="1" x14ac:dyDescent="0.25">
      <c r="A26" s="341">
        <v>15</v>
      </c>
      <c r="B26" s="341">
        <v>15</v>
      </c>
      <c r="C26" s="344" t="s">
        <v>2372</v>
      </c>
      <c r="D26" s="344" t="s">
        <v>71</v>
      </c>
      <c r="E26" s="344" t="s">
        <v>27</v>
      </c>
      <c r="F26" s="345">
        <v>95</v>
      </c>
      <c r="G26" s="346" t="str">
        <f t="shared" si="0"/>
        <v>Xuất sắc</v>
      </c>
      <c r="H26" s="347"/>
    </row>
    <row r="27" spans="1:8" s="41" customFormat="1" ht="17.100000000000001" customHeight="1" x14ac:dyDescent="0.25">
      <c r="A27" s="341">
        <v>16</v>
      </c>
      <c r="B27" s="341">
        <v>16</v>
      </c>
      <c r="C27" s="344" t="s">
        <v>2373</v>
      </c>
      <c r="D27" s="344" t="s">
        <v>94</v>
      </c>
      <c r="E27" s="344" t="s">
        <v>39</v>
      </c>
      <c r="F27" s="345">
        <v>88</v>
      </c>
      <c r="G27" s="346" t="str">
        <f t="shared" si="0"/>
        <v>Tốt</v>
      </c>
      <c r="H27" s="341"/>
    </row>
    <row r="28" spans="1:8" s="41" customFormat="1" ht="17.100000000000001" customHeight="1" x14ac:dyDescent="0.25">
      <c r="A28" s="341">
        <v>17</v>
      </c>
      <c r="B28" s="341">
        <v>17</v>
      </c>
      <c r="C28" s="344" t="s">
        <v>2374</v>
      </c>
      <c r="D28" s="344" t="s">
        <v>264</v>
      </c>
      <c r="E28" s="344" t="s">
        <v>131</v>
      </c>
      <c r="F28" s="345">
        <v>90</v>
      </c>
      <c r="G28" s="346" t="str">
        <f t="shared" si="0"/>
        <v>Xuất sắc</v>
      </c>
      <c r="H28" s="341"/>
    </row>
    <row r="29" spans="1:8" s="41" customFormat="1" ht="17.100000000000001" customHeight="1" x14ac:dyDescent="0.25">
      <c r="A29" s="341">
        <v>18</v>
      </c>
      <c r="B29" s="341">
        <v>18</v>
      </c>
      <c r="C29" s="344" t="s">
        <v>2375</v>
      </c>
      <c r="D29" s="344" t="s">
        <v>233</v>
      </c>
      <c r="E29" s="344" t="s">
        <v>2376</v>
      </c>
      <c r="F29" s="345">
        <v>77</v>
      </c>
      <c r="G29" s="346" t="str">
        <f t="shared" si="0"/>
        <v>Khá</v>
      </c>
      <c r="H29" s="341"/>
    </row>
    <row r="30" spans="1:8" s="41" customFormat="1" ht="17.100000000000001" customHeight="1" x14ac:dyDescent="0.25">
      <c r="A30" s="341">
        <v>19</v>
      </c>
      <c r="B30" s="341">
        <v>19</v>
      </c>
      <c r="C30" s="349" t="s">
        <v>2377</v>
      </c>
      <c r="D30" s="349" t="s">
        <v>297</v>
      </c>
      <c r="E30" s="349" t="s">
        <v>41</v>
      </c>
      <c r="F30" s="350">
        <v>95</v>
      </c>
      <c r="G30" s="346" t="str">
        <f t="shared" si="0"/>
        <v>Xuất sắc</v>
      </c>
      <c r="H30" s="341"/>
    </row>
    <row r="31" spans="1:8" s="41" customFormat="1" ht="17.100000000000001" customHeight="1" x14ac:dyDescent="0.25">
      <c r="A31" s="341">
        <v>20</v>
      </c>
      <c r="B31" s="341">
        <v>20</v>
      </c>
      <c r="C31" s="344" t="s">
        <v>2378</v>
      </c>
      <c r="D31" s="344" t="s">
        <v>65</v>
      </c>
      <c r="E31" s="344" t="s">
        <v>45</v>
      </c>
      <c r="F31" s="345">
        <v>78</v>
      </c>
      <c r="G31" s="346" t="str">
        <f t="shared" si="0"/>
        <v>Khá</v>
      </c>
      <c r="H31" s="341"/>
    </row>
    <row r="32" spans="1:8" s="41" customFormat="1" ht="17.100000000000001" customHeight="1" x14ac:dyDescent="0.25">
      <c r="A32" s="341">
        <v>21</v>
      </c>
      <c r="B32" s="341">
        <v>21</v>
      </c>
      <c r="C32" s="351" t="s">
        <v>2379</v>
      </c>
      <c r="D32" s="351" t="s">
        <v>2380</v>
      </c>
      <c r="E32" s="351" t="s">
        <v>95</v>
      </c>
      <c r="F32" s="352">
        <v>95</v>
      </c>
      <c r="G32" s="346" t="str">
        <f t="shared" si="0"/>
        <v>Xuất sắc</v>
      </c>
      <c r="H32" s="341"/>
    </row>
    <row r="33" spans="1:8" s="41" customFormat="1" ht="17.100000000000001" customHeight="1" x14ac:dyDescent="0.25">
      <c r="A33" s="341">
        <v>22</v>
      </c>
      <c r="B33" s="341">
        <v>22</v>
      </c>
      <c r="C33" s="344" t="s">
        <v>2381</v>
      </c>
      <c r="D33" s="344" t="s">
        <v>397</v>
      </c>
      <c r="E33" s="344" t="s">
        <v>95</v>
      </c>
      <c r="F33" s="345">
        <v>88</v>
      </c>
      <c r="G33" s="346" t="str">
        <f t="shared" si="0"/>
        <v>Tốt</v>
      </c>
      <c r="H33" s="341"/>
    </row>
    <row r="34" spans="1:8" s="41" customFormat="1" ht="17.100000000000001" customHeight="1" x14ac:dyDescent="0.25">
      <c r="A34" s="341">
        <v>23</v>
      </c>
      <c r="B34" s="341">
        <v>23</v>
      </c>
      <c r="C34" s="344" t="s">
        <v>2382</v>
      </c>
      <c r="D34" s="344" t="s">
        <v>2383</v>
      </c>
      <c r="E34" s="344" t="s">
        <v>15</v>
      </c>
      <c r="F34" s="345">
        <v>95</v>
      </c>
      <c r="G34" s="346" t="str">
        <f t="shared" si="0"/>
        <v>Xuất sắc</v>
      </c>
      <c r="H34" s="341"/>
    </row>
    <row r="35" spans="1:8" s="41" customFormat="1" ht="17.100000000000001" customHeight="1" x14ac:dyDescent="0.25">
      <c r="A35" s="341">
        <v>24</v>
      </c>
      <c r="B35" s="341">
        <v>24</v>
      </c>
      <c r="C35" s="344" t="s">
        <v>2384</v>
      </c>
      <c r="D35" s="344" t="s">
        <v>2385</v>
      </c>
      <c r="E35" s="344" t="s">
        <v>76</v>
      </c>
      <c r="F35" s="345">
        <v>78</v>
      </c>
      <c r="G35" s="346" t="str">
        <f t="shared" si="0"/>
        <v>Khá</v>
      </c>
      <c r="H35" s="341"/>
    </row>
    <row r="36" spans="1:8" s="41" customFormat="1" ht="17.100000000000001" customHeight="1" x14ac:dyDescent="0.25">
      <c r="A36" s="341">
        <v>25</v>
      </c>
      <c r="B36" s="341">
        <v>25</v>
      </c>
      <c r="C36" s="344" t="s">
        <v>2386</v>
      </c>
      <c r="D36" s="344" t="s">
        <v>447</v>
      </c>
      <c r="E36" s="344" t="s">
        <v>2387</v>
      </c>
      <c r="F36" s="345">
        <v>78</v>
      </c>
      <c r="G36" s="346" t="str">
        <f t="shared" si="0"/>
        <v>Khá</v>
      </c>
      <c r="H36" s="340"/>
    </row>
    <row r="37" spans="1:8" s="41" customFormat="1" ht="17.100000000000001" customHeight="1" x14ac:dyDescent="0.25">
      <c r="A37" s="341">
        <v>26</v>
      </c>
      <c r="B37" s="341">
        <v>26</v>
      </c>
      <c r="C37" s="351" t="s">
        <v>2388</v>
      </c>
      <c r="D37" s="351" t="s">
        <v>1689</v>
      </c>
      <c r="E37" s="351" t="s">
        <v>51</v>
      </c>
      <c r="F37" s="352">
        <v>88</v>
      </c>
      <c r="G37" s="346" t="str">
        <f t="shared" si="0"/>
        <v>Tốt</v>
      </c>
      <c r="H37" s="347"/>
    </row>
    <row r="38" spans="1:8" s="41" customFormat="1" ht="17.100000000000001" customHeight="1" x14ac:dyDescent="0.25">
      <c r="A38" s="341">
        <v>27</v>
      </c>
      <c r="B38" s="341">
        <v>27</v>
      </c>
      <c r="C38" s="344" t="s">
        <v>2389</v>
      </c>
      <c r="D38" s="344" t="s">
        <v>2390</v>
      </c>
      <c r="E38" s="344" t="s">
        <v>156</v>
      </c>
      <c r="F38" s="345">
        <v>83</v>
      </c>
      <c r="G38" s="346" t="str">
        <f t="shared" si="0"/>
        <v>Tốt</v>
      </c>
      <c r="H38" s="341"/>
    </row>
    <row r="39" spans="1:8" s="41" customFormat="1" ht="17.100000000000001" customHeight="1" x14ac:dyDescent="0.25">
      <c r="A39" s="341">
        <v>28</v>
      </c>
      <c r="B39" s="341">
        <v>28</v>
      </c>
      <c r="C39" s="344" t="s">
        <v>2391</v>
      </c>
      <c r="D39" s="344" t="s">
        <v>2264</v>
      </c>
      <c r="E39" s="344" t="s">
        <v>156</v>
      </c>
      <c r="F39" s="345">
        <v>90</v>
      </c>
      <c r="G39" s="346" t="str">
        <f t="shared" si="0"/>
        <v>Xuất sắc</v>
      </c>
      <c r="H39" s="341"/>
    </row>
    <row r="40" spans="1:8" s="41" customFormat="1" ht="17.100000000000001" customHeight="1" x14ac:dyDescent="0.25">
      <c r="A40" s="341">
        <v>29</v>
      </c>
      <c r="B40" s="341">
        <v>29</v>
      </c>
      <c r="C40" s="344" t="s">
        <v>2392</v>
      </c>
      <c r="D40" s="344" t="s">
        <v>2393</v>
      </c>
      <c r="E40" s="344" t="s">
        <v>79</v>
      </c>
      <c r="F40" s="348">
        <v>86</v>
      </c>
      <c r="G40" s="346" t="str">
        <f t="shared" si="0"/>
        <v>Tốt</v>
      </c>
      <c r="H40" s="341"/>
    </row>
    <row r="41" spans="1:8" s="41" customFormat="1" ht="17.100000000000001" customHeight="1" x14ac:dyDescent="0.25">
      <c r="A41" s="341">
        <v>30</v>
      </c>
      <c r="B41" s="341">
        <v>30</v>
      </c>
      <c r="C41" s="344" t="s">
        <v>2394</v>
      </c>
      <c r="D41" s="344" t="s">
        <v>2395</v>
      </c>
      <c r="E41" s="344" t="s">
        <v>79</v>
      </c>
      <c r="F41" s="345">
        <v>78</v>
      </c>
      <c r="G41" s="346" t="str">
        <f t="shared" si="0"/>
        <v>Khá</v>
      </c>
      <c r="H41" s="341"/>
    </row>
    <row r="42" spans="1:8" s="41" customFormat="1" ht="17.100000000000001" customHeight="1" x14ac:dyDescent="0.25">
      <c r="A42" s="341">
        <v>31</v>
      </c>
      <c r="B42" s="341">
        <v>31</v>
      </c>
      <c r="C42" s="351" t="s">
        <v>2396</v>
      </c>
      <c r="D42" s="351" t="s">
        <v>18</v>
      </c>
      <c r="E42" s="351" t="s">
        <v>2397</v>
      </c>
      <c r="F42" s="352">
        <v>83</v>
      </c>
      <c r="G42" s="346" t="str">
        <f t="shared" si="0"/>
        <v>Tốt</v>
      </c>
      <c r="H42" s="340"/>
    </row>
    <row r="43" spans="1:8" s="41" customFormat="1" ht="17.100000000000001" customHeight="1" x14ac:dyDescent="0.25">
      <c r="A43" s="341">
        <v>32</v>
      </c>
      <c r="B43" s="341">
        <v>32</v>
      </c>
      <c r="C43" s="344" t="s">
        <v>2398</v>
      </c>
      <c r="D43" s="344" t="s">
        <v>2399</v>
      </c>
      <c r="E43" s="344" t="s">
        <v>8</v>
      </c>
      <c r="F43" s="345">
        <v>85</v>
      </c>
      <c r="G43" s="346" t="str">
        <f t="shared" si="0"/>
        <v>Tốt</v>
      </c>
      <c r="H43" s="347"/>
    </row>
    <row r="44" spans="1:8" s="41" customFormat="1" ht="17.100000000000001" customHeight="1" x14ac:dyDescent="0.25">
      <c r="A44" s="341">
        <v>33</v>
      </c>
      <c r="B44" s="341">
        <v>33</v>
      </c>
      <c r="C44" s="344" t="s">
        <v>2400</v>
      </c>
      <c r="D44" s="344" t="s">
        <v>339</v>
      </c>
      <c r="E44" s="344" t="s">
        <v>8</v>
      </c>
      <c r="F44" s="345">
        <v>95</v>
      </c>
      <c r="G44" s="346" t="str">
        <f t="shared" si="0"/>
        <v>Xuất sắc</v>
      </c>
      <c r="H44" s="341"/>
    </row>
    <row r="45" spans="1:8" s="41" customFormat="1" ht="17.100000000000001" customHeight="1" x14ac:dyDescent="0.25">
      <c r="A45" s="341">
        <v>34</v>
      </c>
      <c r="B45" s="341">
        <v>34</v>
      </c>
      <c r="C45" s="344" t="s">
        <v>2401</v>
      </c>
      <c r="D45" s="344" t="s">
        <v>110</v>
      </c>
      <c r="E45" s="344" t="s">
        <v>8</v>
      </c>
      <c r="F45" s="345">
        <v>85</v>
      </c>
      <c r="G45" s="346" t="str">
        <f t="shared" si="0"/>
        <v>Tốt</v>
      </c>
      <c r="H45" s="341"/>
    </row>
    <row r="46" spans="1:8" s="41" customFormat="1" ht="17.100000000000001" customHeight="1" x14ac:dyDescent="0.25">
      <c r="A46" s="341">
        <v>35</v>
      </c>
      <c r="B46" s="341">
        <v>35</v>
      </c>
      <c r="C46" s="344" t="s">
        <v>2402</v>
      </c>
      <c r="D46" s="344" t="s">
        <v>2403</v>
      </c>
      <c r="E46" s="344" t="s">
        <v>260</v>
      </c>
      <c r="F46" s="345">
        <v>88</v>
      </c>
      <c r="G46" s="346" t="str">
        <f t="shared" si="0"/>
        <v>Tốt</v>
      </c>
      <c r="H46" s="341"/>
    </row>
    <row r="47" spans="1:8" s="41" customFormat="1" ht="17.100000000000001" customHeight="1" x14ac:dyDescent="0.25">
      <c r="A47" s="341">
        <v>36</v>
      </c>
      <c r="B47" s="341">
        <v>36</v>
      </c>
      <c r="C47" s="344" t="s">
        <v>2404</v>
      </c>
      <c r="D47" s="344" t="s">
        <v>2405</v>
      </c>
      <c r="E47" s="344" t="s">
        <v>25</v>
      </c>
      <c r="F47" s="345">
        <v>96</v>
      </c>
      <c r="G47" s="346" t="str">
        <f t="shared" si="0"/>
        <v>Xuất sắc</v>
      </c>
      <c r="H47" s="341"/>
    </row>
    <row r="48" spans="1:8" s="41" customFormat="1" ht="17.100000000000001" customHeight="1" x14ac:dyDescent="0.25">
      <c r="A48" s="341">
        <v>37</v>
      </c>
      <c r="B48" s="341">
        <v>37</v>
      </c>
      <c r="C48" s="344" t="s">
        <v>2406</v>
      </c>
      <c r="D48" s="344" t="s">
        <v>839</v>
      </c>
      <c r="E48" s="344" t="s">
        <v>25</v>
      </c>
      <c r="F48" s="345">
        <v>84</v>
      </c>
      <c r="G48" s="346" t="str">
        <f t="shared" si="0"/>
        <v>Tốt</v>
      </c>
      <c r="H48" s="341"/>
    </row>
    <row r="49" spans="1:8" s="41" customFormat="1" ht="17.100000000000001" customHeight="1" x14ac:dyDescent="0.25">
      <c r="A49" s="341">
        <v>38</v>
      </c>
      <c r="B49" s="341">
        <v>38</v>
      </c>
      <c r="C49" s="344" t="s">
        <v>2407</v>
      </c>
      <c r="D49" s="344" t="s">
        <v>2408</v>
      </c>
      <c r="E49" s="344" t="s">
        <v>80</v>
      </c>
      <c r="F49" s="345">
        <v>93</v>
      </c>
      <c r="G49" s="346" t="str">
        <f t="shared" si="0"/>
        <v>Xuất sắc</v>
      </c>
      <c r="H49" s="347"/>
    </row>
    <row r="50" spans="1:8" s="41" customFormat="1" ht="17.100000000000001" customHeight="1" x14ac:dyDescent="0.25">
      <c r="A50" s="341">
        <v>39</v>
      </c>
      <c r="B50" s="341">
        <v>39</v>
      </c>
      <c r="C50" s="344" t="s">
        <v>2409</v>
      </c>
      <c r="D50" s="344" t="s">
        <v>282</v>
      </c>
      <c r="E50" s="344" t="s">
        <v>116</v>
      </c>
      <c r="F50" s="345">
        <v>85</v>
      </c>
      <c r="G50" s="346" t="str">
        <f t="shared" si="0"/>
        <v>Tốt</v>
      </c>
      <c r="H50" s="341"/>
    </row>
    <row r="51" spans="1:8" s="41" customFormat="1" ht="17.100000000000001" customHeight="1" x14ac:dyDescent="0.25">
      <c r="A51" s="341">
        <v>40</v>
      </c>
      <c r="B51" s="341">
        <v>40</v>
      </c>
      <c r="C51" s="344" t="s">
        <v>2410</v>
      </c>
      <c r="D51" s="344" t="s">
        <v>2411</v>
      </c>
      <c r="E51" s="344" t="s">
        <v>173</v>
      </c>
      <c r="F51" s="345">
        <v>78</v>
      </c>
      <c r="G51" s="346" t="str">
        <f t="shared" si="0"/>
        <v>Khá</v>
      </c>
      <c r="H51" s="341"/>
    </row>
    <row r="52" spans="1:8" s="41" customFormat="1" ht="17.100000000000001" customHeight="1" x14ac:dyDescent="0.25">
      <c r="A52" s="341">
        <v>41</v>
      </c>
      <c r="B52" s="341">
        <v>41</v>
      </c>
      <c r="C52" s="344" t="s">
        <v>2412</v>
      </c>
      <c r="D52" s="344" t="s">
        <v>36</v>
      </c>
      <c r="E52" s="344" t="s">
        <v>173</v>
      </c>
      <c r="F52" s="345">
        <v>76</v>
      </c>
      <c r="G52" s="346" t="str">
        <f t="shared" si="0"/>
        <v>Khá</v>
      </c>
      <c r="H52" s="341"/>
    </row>
    <row r="53" spans="1:8" s="41" customFormat="1" ht="17.100000000000001" customHeight="1" x14ac:dyDescent="0.25">
      <c r="A53" s="341">
        <v>42</v>
      </c>
      <c r="B53" s="341">
        <v>42</v>
      </c>
      <c r="C53" s="344" t="s">
        <v>2413</v>
      </c>
      <c r="D53" s="344" t="s">
        <v>344</v>
      </c>
      <c r="E53" s="344" t="s">
        <v>26</v>
      </c>
      <c r="F53" s="353">
        <v>93</v>
      </c>
      <c r="G53" s="346" t="str">
        <f t="shared" si="0"/>
        <v>Xuất sắc</v>
      </c>
      <c r="H53" s="341"/>
    </row>
    <row r="54" spans="1:8" s="41" customFormat="1" ht="17.100000000000001" customHeight="1" x14ac:dyDescent="0.25">
      <c r="A54" s="341">
        <v>43</v>
      </c>
      <c r="B54" s="341">
        <v>43</v>
      </c>
      <c r="C54" s="344" t="s">
        <v>2414</v>
      </c>
      <c r="D54" s="344" t="s">
        <v>2297</v>
      </c>
      <c r="E54" s="344" t="s">
        <v>148</v>
      </c>
      <c r="F54" s="345">
        <v>90</v>
      </c>
      <c r="G54" s="346" t="str">
        <f t="shared" si="0"/>
        <v>Xuất sắc</v>
      </c>
      <c r="H54" s="340"/>
    </row>
    <row r="55" spans="1:8" s="41" customFormat="1" ht="17.100000000000001" customHeight="1" x14ac:dyDescent="0.25">
      <c r="A55" s="341">
        <v>44</v>
      </c>
      <c r="B55" s="341">
        <v>44</v>
      </c>
      <c r="C55" s="344" t="s">
        <v>2415</v>
      </c>
      <c r="D55" s="344" t="s">
        <v>2416</v>
      </c>
      <c r="E55" s="344" t="s">
        <v>209</v>
      </c>
      <c r="F55" s="345">
        <v>77</v>
      </c>
      <c r="G55" s="346" t="str">
        <f t="shared" si="0"/>
        <v>Khá</v>
      </c>
      <c r="H55" s="347"/>
    </row>
    <row r="56" spans="1:8" s="41" customFormat="1" ht="17.100000000000001" customHeight="1" x14ac:dyDescent="0.25">
      <c r="A56" s="341">
        <v>45</v>
      </c>
      <c r="B56" s="341">
        <v>45</v>
      </c>
      <c r="C56" s="344" t="s">
        <v>2417</v>
      </c>
      <c r="D56" s="344" t="s">
        <v>2418</v>
      </c>
      <c r="E56" s="344" t="s">
        <v>2298</v>
      </c>
      <c r="F56" s="345">
        <v>77</v>
      </c>
      <c r="G56" s="346" t="str">
        <f t="shared" si="0"/>
        <v>Khá</v>
      </c>
      <c r="H56" s="341"/>
    </row>
    <row r="57" spans="1:8" s="41" customFormat="1" ht="17.100000000000001" customHeight="1" x14ac:dyDescent="0.25">
      <c r="A57" s="341">
        <v>46</v>
      </c>
      <c r="B57" s="341">
        <v>46</v>
      </c>
      <c r="C57" s="344" t="s">
        <v>2419</v>
      </c>
      <c r="D57" s="344" t="s">
        <v>2420</v>
      </c>
      <c r="E57" s="344" t="s">
        <v>180</v>
      </c>
      <c r="F57" s="345">
        <v>88</v>
      </c>
      <c r="G57" s="346" t="str">
        <f t="shared" si="0"/>
        <v>Tốt</v>
      </c>
      <c r="H57" s="341"/>
    </row>
    <row r="58" spans="1:8" s="41" customFormat="1" ht="17.100000000000001" customHeight="1" x14ac:dyDescent="0.25">
      <c r="A58" s="341">
        <v>47</v>
      </c>
      <c r="B58" s="341">
        <v>47</v>
      </c>
      <c r="C58" s="354" t="s">
        <v>2421</v>
      </c>
      <c r="D58" s="354" t="s">
        <v>18</v>
      </c>
      <c r="E58" s="354" t="s">
        <v>1493</v>
      </c>
      <c r="F58" s="350">
        <v>83</v>
      </c>
      <c r="G58" s="346" t="str">
        <f t="shared" si="0"/>
        <v>Tốt</v>
      </c>
      <c r="H58" s="341"/>
    </row>
    <row r="59" spans="1:8" s="41" customFormat="1" ht="17.100000000000001" customHeight="1" x14ac:dyDescent="0.25">
      <c r="A59" s="341">
        <v>48</v>
      </c>
      <c r="B59" s="341">
        <v>48</v>
      </c>
      <c r="C59" s="344" t="s">
        <v>2422</v>
      </c>
      <c r="D59" s="344" t="s">
        <v>406</v>
      </c>
      <c r="E59" s="344" t="s">
        <v>10</v>
      </c>
      <c r="F59" s="345">
        <v>83</v>
      </c>
      <c r="G59" s="346" t="str">
        <f t="shared" si="0"/>
        <v>Tốt</v>
      </c>
      <c r="H59" s="341"/>
    </row>
    <row r="60" spans="1:8" s="41" customFormat="1" ht="17.100000000000001" customHeight="1" x14ac:dyDescent="0.25">
      <c r="A60" s="341">
        <v>49</v>
      </c>
      <c r="B60" s="341">
        <v>49</v>
      </c>
      <c r="C60" s="351" t="s">
        <v>2423</v>
      </c>
      <c r="D60" s="351" t="s">
        <v>815</v>
      </c>
      <c r="E60" s="351" t="s">
        <v>11</v>
      </c>
      <c r="F60" s="352">
        <v>83</v>
      </c>
      <c r="G60" s="346" t="str">
        <f t="shared" si="0"/>
        <v>Tốt</v>
      </c>
      <c r="H60" s="341"/>
    </row>
    <row r="61" spans="1:8" s="41" customFormat="1" ht="17.100000000000001" customHeight="1" x14ac:dyDescent="0.25">
      <c r="A61" s="341">
        <v>50</v>
      </c>
      <c r="B61" s="341">
        <v>50</v>
      </c>
      <c r="C61" s="344" t="s">
        <v>2424</v>
      </c>
      <c r="D61" s="344" t="s">
        <v>2425</v>
      </c>
      <c r="E61" s="344" t="s">
        <v>117</v>
      </c>
      <c r="F61" s="345">
        <v>95</v>
      </c>
      <c r="G61" s="346" t="str">
        <f t="shared" si="0"/>
        <v>Xuất sắc</v>
      </c>
      <c r="H61" s="341"/>
    </row>
    <row r="62" spans="1:8" s="41" customFormat="1" ht="17.100000000000001" customHeight="1" x14ac:dyDescent="0.25">
      <c r="A62" s="341">
        <v>51</v>
      </c>
      <c r="B62" s="341">
        <v>51</v>
      </c>
      <c r="C62" s="344" t="s">
        <v>2426</v>
      </c>
      <c r="D62" s="344" t="s">
        <v>2427</v>
      </c>
      <c r="E62" s="344" t="s">
        <v>59</v>
      </c>
      <c r="F62" s="345">
        <v>77</v>
      </c>
      <c r="G62" s="346" t="str">
        <f t="shared" si="0"/>
        <v>Khá</v>
      </c>
      <c r="H62" s="348"/>
    </row>
    <row r="63" spans="1:8" s="41" customFormat="1" ht="17.100000000000001" customHeight="1" x14ac:dyDescent="0.25">
      <c r="A63" s="341">
        <v>52</v>
      </c>
      <c r="B63" s="341">
        <v>52</v>
      </c>
      <c r="C63" s="344" t="s">
        <v>2428</v>
      </c>
      <c r="D63" s="344" t="s">
        <v>333</v>
      </c>
      <c r="E63" s="344" t="s">
        <v>59</v>
      </c>
      <c r="F63" s="345">
        <v>77</v>
      </c>
      <c r="G63" s="346" t="str">
        <f t="shared" si="0"/>
        <v>Khá</v>
      </c>
      <c r="H63" s="341"/>
    </row>
    <row r="64" spans="1:8" s="41" customFormat="1" ht="17.100000000000001" customHeight="1" x14ac:dyDescent="0.25">
      <c r="A64" s="341">
        <v>53</v>
      </c>
      <c r="B64" s="341">
        <v>53</v>
      </c>
      <c r="C64" s="344" t="s">
        <v>2429</v>
      </c>
      <c r="D64" s="344" t="s">
        <v>2430</v>
      </c>
      <c r="E64" s="344" t="s">
        <v>306</v>
      </c>
      <c r="F64" s="355">
        <v>49</v>
      </c>
      <c r="G64" s="346" t="str">
        <f t="shared" si="0"/>
        <v>Yếu</v>
      </c>
      <c r="H64" s="341"/>
    </row>
    <row r="65" spans="1:8" s="41" customFormat="1" ht="17.100000000000001" customHeight="1" x14ac:dyDescent="0.25">
      <c r="A65" s="341">
        <v>54</v>
      </c>
      <c r="B65" s="341">
        <v>54</v>
      </c>
      <c r="C65" s="344" t="s">
        <v>2431</v>
      </c>
      <c r="D65" s="344" t="s">
        <v>19</v>
      </c>
      <c r="E65" s="344" t="s">
        <v>60</v>
      </c>
      <c r="F65" s="345">
        <v>95</v>
      </c>
      <c r="G65" s="346" t="str">
        <f t="shared" si="0"/>
        <v>Xuất sắc</v>
      </c>
      <c r="H65" s="347"/>
    </row>
    <row r="66" spans="1:8" s="41" customFormat="1" ht="17.100000000000001" customHeight="1" x14ac:dyDescent="0.25">
      <c r="A66" s="341">
        <v>55</v>
      </c>
      <c r="B66" s="341">
        <v>55</v>
      </c>
      <c r="C66" s="344" t="s">
        <v>2432</v>
      </c>
      <c r="D66" s="344" t="s">
        <v>2433</v>
      </c>
      <c r="E66" s="344" t="s">
        <v>61</v>
      </c>
      <c r="F66" s="345">
        <v>89</v>
      </c>
      <c r="G66" s="346" t="str">
        <f t="shared" si="0"/>
        <v>Tốt</v>
      </c>
      <c r="H66" s="341"/>
    </row>
    <row r="67" spans="1:8" s="41" customFormat="1" ht="17.100000000000001" customHeight="1" x14ac:dyDescent="0.25">
      <c r="A67" s="341">
        <v>56</v>
      </c>
      <c r="B67" s="341">
        <v>56</v>
      </c>
      <c r="C67" s="344" t="s">
        <v>2434</v>
      </c>
      <c r="D67" s="344" t="s">
        <v>2435</v>
      </c>
      <c r="E67" s="344" t="s">
        <v>87</v>
      </c>
      <c r="F67" s="348">
        <v>79</v>
      </c>
      <c r="G67" s="346" t="str">
        <f t="shared" si="0"/>
        <v>Khá</v>
      </c>
      <c r="H67" s="341"/>
    </row>
    <row r="68" spans="1:8" s="41" customFormat="1" ht="17.100000000000001" customHeight="1" x14ac:dyDescent="0.25">
      <c r="A68" s="341"/>
      <c r="B68" s="341"/>
      <c r="C68" s="339" t="s">
        <v>2436</v>
      </c>
      <c r="D68" s="340"/>
      <c r="E68" s="340"/>
      <c r="F68" s="341"/>
      <c r="G68" s="346"/>
      <c r="H68" s="341"/>
    </row>
    <row r="69" spans="1:8" s="41" customFormat="1" ht="17.100000000000001" customHeight="1" x14ac:dyDescent="0.25">
      <c r="A69" s="341">
        <v>57</v>
      </c>
      <c r="B69" s="341">
        <v>1</v>
      </c>
      <c r="C69" s="340" t="s">
        <v>2437</v>
      </c>
      <c r="D69" s="340" t="s">
        <v>346</v>
      </c>
      <c r="E69" s="340" t="s">
        <v>34</v>
      </c>
      <c r="F69" s="346">
        <v>81</v>
      </c>
      <c r="G69" s="346" t="str">
        <f t="shared" ref="G69:G123" si="1">IF(F69&gt;89, "Xuất sắc",IF(F69&gt;79, "Tốt",IF(F69&gt;64,"Khá",IF(F69&gt;49,"Trung Bình",IF(F69&gt;34,"Yếu","Kém")))))</f>
        <v>Tốt</v>
      </c>
      <c r="H69" s="341"/>
    </row>
    <row r="70" spans="1:8" s="41" customFormat="1" ht="17.100000000000001" customHeight="1" x14ac:dyDescent="0.25">
      <c r="A70" s="341">
        <v>58</v>
      </c>
      <c r="B70" s="341">
        <v>2</v>
      </c>
      <c r="C70" s="356" t="s">
        <v>2438</v>
      </c>
      <c r="D70" s="356" t="s">
        <v>2439</v>
      </c>
      <c r="E70" s="356" t="s">
        <v>321</v>
      </c>
      <c r="F70" s="357">
        <v>90</v>
      </c>
      <c r="G70" s="346" t="str">
        <f t="shared" si="1"/>
        <v>Xuất sắc</v>
      </c>
      <c r="H70" s="358"/>
    </row>
    <row r="71" spans="1:8" s="41" customFormat="1" ht="17.100000000000001" customHeight="1" x14ac:dyDescent="0.25">
      <c r="A71" s="341">
        <v>59</v>
      </c>
      <c r="B71" s="341">
        <v>3</v>
      </c>
      <c r="C71" s="356" t="s">
        <v>2440</v>
      </c>
      <c r="D71" s="356" t="s">
        <v>162</v>
      </c>
      <c r="E71" s="356" t="s">
        <v>189</v>
      </c>
      <c r="F71" s="357">
        <v>64</v>
      </c>
      <c r="G71" s="346" t="str">
        <f t="shared" si="1"/>
        <v>Trung Bình</v>
      </c>
      <c r="H71" s="341"/>
    </row>
    <row r="72" spans="1:8" s="41" customFormat="1" ht="17.100000000000001" customHeight="1" x14ac:dyDescent="0.25">
      <c r="A72" s="341">
        <v>60</v>
      </c>
      <c r="B72" s="341">
        <v>4</v>
      </c>
      <c r="C72" s="356" t="s">
        <v>2441</v>
      </c>
      <c r="D72" s="356" t="s">
        <v>2442</v>
      </c>
      <c r="E72" s="356" t="s">
        <v>27</v>
      </c>
      <c r="F72" s="357">
        <v>87</v>
      </c>
      <c r="G72" s="346" t="str">
        <f t="shared" si="1"/>
        <v>Tốt</v>
      </c>
      <c r="H72" s="347"/>
    </row>
    <row r="73" spans="1:8" s="41" customFormat="1" ht="17.100000000000001" customHeight="1" x14ac:dyDescent="0.25">
      <c r="A73" s="341">
        <v>61</v>
      </c>
      <c r="B73" s="341">
        <v>5</v>
      </c>
      <c r="C73" s="356" t="s">
        <v>2443</v>
      </c>
      <c r="D73" s="356" t="s">
        <v>2444</v>
      </c>
      <c r="E73" s="356" t="s">
        <v>39</v>
      </c>
      <c r="F73" s="357">
        <v>69</v>
      </c>
      <c r="G73" s="346" t="str">
        <f t="shared" si="1"/>
        <v>Khá</v>
      </c>
      <c r="H73" s="341"/>
    </row>
    <row r="74" spans="1:8" s="41" customFormat="1" ht="17.100000000000001" customHeight="1" x14ac:dyDescent="0.25">
      <c r="A74" s="341">
        <v>62</v>
      </c>
      <c r="B74" s="341">
        <v>6</v>
      </c>
      <c r="C74" s="356" t="s">
        <v>2445</v>
      </c>
      <c r="D74" s="356" t="s">
        <v>162</v>
      </c>
      <c r="E74" s="356" t="s">
        <v>131</v>
      </c>
      <c r="F74" s="357">
        <v>54</v>
      </c>
      <c r="G74" s="346" t="str">
        <f t="shared" si="1"/>
        <v>Trung Bình</v>
      </c>
      <c r="H74" s="341"/>
    </row>
    <row r="75" spans="1:8" s="41" customFormat="1" ht="17.100000000000001" customHeight="1" x14ac:dyDescent="0.25">
      <c r="A75" s="341">
        <v>63</v>
      </c>
      <c r="B75" s="341">
        <v>7</v>
      </c>
      <c r="C75" s="356" t="s">
        <v>2446</v>
      </c>
      <c r="D75" s="356" t="s">
        <v>46</v>
      </c>
      <c r="E75" s="356" t="s">
        <v>14</v>
      </c>
      <c r="F75" s="357">
        <v>84</v>
      </c>
      <c r="G75" s="346" t="str">
        <f t="shared" si="1"/>
        <v>Tốt</v>
      </c>
      <c r="H75" s="341"/>
    </row>
    <row r="76" spans="1:8" s="41" customFormat="1" ht="17.100000000000001" customHeight="1" x14ac:dyDescent="0.25">
      <c r="A76" s="341">
        <v>64</v>
      </c>
      <c r="B76" s="341">
        <v>8</v>
      </c>
      <c r="C76" s="356" t="s">
        <v>2447</v>
      </c>
      <c r="D76" s="356" t="s">
        <v>2448</v>
      </c>
      <c r="E76" s="356" t="s">
        <v>14</v>
      </c>
      <c r="F76" s="357">
        <v>90</v>
      </c>
      <c r="G76" s="346" t="str">
        <f t="shared" si="1"/>
        <v>Xuất sắc</v>
      </c>
      <c r="H76" s="341"/>
    </row>
    <row r="77" spans="1:8" s="41" customFormat="1" ht="17.100000000000001" customHeight="1" x14ac:dyDescent="0.25">
      <c r="A77" s="341">
        <v>65</v>
      </c>
      <c r="B77" s="341">
        <v>9</v>
      </c>
      <c r="C77" s="356" t="s">
        <v>2449</v>
      </c>
      <c r="D77" s="356" t="s">
        <v>2450</v>
      </c>
      <c r="E77" s="356" t="s">
        <v>76</v>
      </c>
      <c r="F77" s="357">
        <v>79</v>
      </c>
      <c r="G77" s="346" t="str">
        <f t="shared" si="1"/>
        <v>Khá</v>
      </c>
      <c r="H77" s="341"/>
    </row>
    <row r="78" spans="1:8" s="41" customFormat="1" ht="17.100000000000001" customHeight="1" x14ac:dyDescent="0.25">
      <c r="A78" s="341">
        <v>66</v>
      </c>
      <c r="B78" s="341">
        <v>10</v>
      </c>
      <c r="C78" s="356" t="s">
        <v>2451</v>
      </c>
      <c r="D78" s="356" t="s">
        <v>44</v>
      </c>
      <c r="E78" s="356" t="s">
        <v>20</v>
      </c>
      <c r="F78" s="357">
        <v>93</v>
      </c>
      <c r="G78" s="346" t="str">
        <f t="shared" si="1"/>
        <v>Xuất sắc</v>
      </c>
      <c r="H78" s="341"/>
    </row>
    <row r="79" spans="1:8" s="41" customFormat="1" ht="17.100000000000001" customHeight="1" x14ac:dyDescent="0.25">
      <c r="A79" s="341">
        <v>67</v>
      </c>
      <c r="B79" s="341">
        <v>11</v>
      </c>
      <c r="C79" s="356" t="s">
        <v>2452</v>
      </c>
      <c r="D79" s="356" t="s">
        <v>57</v>
      </c>
      <c r="E79" s="356" t="s">
        <v>112</v>
      </c>
      <c r="F79" s="357"/>
      <c r="G79" s="346" t="s">
        <v>268</v>
      </c>
      <c r="H79" s="341" t="s">
        <v>337</v>
      </c>
    </row>
    <row r="80" spans="1:8" s="41" customFormat="1" ht="17.100000000000001" customHeight="1" x14ac:dyDescent="0.25">
      <c r="A80" s="341">
        <v>68</v>
      </c>
      <c r="B80" s="341">
        <v>12</v>
      </c>
      <c r="C80" s="359" t="s">
        <v>2453</v>
      </c>
      <c r="D80" s="359" t="s">
        <v>2454</v>
      </c>
      <c r="E80" s="359" t="s">
        <v>16</v>
      </c>
      <c r="F80" s="357">
        <v>84</v>
      </c>
      <c r="G80" s="346" t="str">
        <f t="shared" si="1"/>
        <v>Tốt</v>
      </c>
      <c r="H80" s="341"/>
    </row>
    <row r="81" spans="1:8" s="41" customFormat="1" ht="17.100000000000001" customHeight="1" x14ac:dyDescent="0.25">
      <c r="A81" s="341">
        <v>69</v>
      </c>
      <c r="B81" s="341">
        <v>13</v>
      </c>
      <c r="C81" s="356" t="s">
        <v>2455</v>
      </c>
      <c r="D81" s="356" t="s">
        <v>159</v>
      </c>
      <c r="E81" s="356" t="s">
        <v>98</v>
      </c>
      <c r="F81" s="357">
        <v>81</v>
      </c>
      <c r="G81" s="346" t="str">
        <f t="shared" si="1"/>
        <v>Tốt</v>
      </c>
      <c r="H81" s="360"/>
    </row>
    <row r="82" spans="1:8" s="41" customFormat="1" ht="17.100000000000001" customHeight="1" x14ac:dyDescent="0.25">
      <c r="A82" s="341">
        <v>70</v>
      </c>
      <c r="B82" s="341">
        <v>14</v>
      </c>
      <c r="C82" s="356" t="s">
        <v>2456</v>
      </c>
      <c r="D82" s="356" t="s">
        <v>18</v>
      </c>
      <c r="E82" s="356" t="s">
        <v>215</v>
      </c>
      <c r="F82" s="357">
        <v>87</v>
      </c>
      <c r="G82" s="346" t="str">
        <f t="shared" si="1"/>
        <v>Tốt</v>
      </c>
      <c r="H82" s="341"/>
    </row>
    <row r="83" spans="1:8" s="41" customFormat="1" ht="17.100000000000001" customHeight="1" x14ac:dyDescent="0.25">
      <c r="A83" s="341">
        <v>71</v>
      </c>
      <c r="B83" s="341">
        <v>15</v>
      </c>
      <c r="C83" s="356" t="s">
        <v>2457</v>
      </c>
      <c r="D83" s="356" t="s">
        <v>171</v>
      </c>
      <c r="E83" s="356" t="s">
        <v>8</v>
      </c>
      <c r="F83" s="357">
        <v>93</v>
      </c>
      <c r="G83" s="346" t="str">
        <f t="shared" si="1"/>
        <v>Xuất sắc</v>
      </c>
      <c r="H83" s="341"/>
    </row>
    <row r="84" spans="1:8" s="41" customFormat="1" ht="17.100000000000001" customHeight="1" x14ac:dyDescent="0.25">
      <c r="A84" s="341">
        <v>72</v>
      </c>
      <c r="B84" s="341">
        <v>16</v>
      </c>
      <c r="C84" s="356" t="s">
        <v>2458</v>
      </c>
      <c r="D84" s="356" t="s">
        <v>1842</v>
      </c>
      <c r="E84" s="356" t="s">
        <v>8</v>
      </c>
      <c r="F84" s="357">
        <v>61</v>
      </c>
      <c r="G84" s="346" t="str">
        <f t="shared" si="1"/>
        <v>Trung Bình</v>
      </c>
      <c r="H84" s="341"/>
    </row>
    <row r="85" spans="1:8" s="41" customFormat="1" ht="17.100000000000001" customHeight="1" x14ac:dyDescent="0.25">
      <c r="A85" s="341">
        <v>73</v>
      </c>
      <c r="B85" s="341">
        <v>17</v>
      </c>
      <c r="C85" s="356" t="s">
        <v>2459</v>
      </c>
      <c r="D85" s="356" t="s">
        <v>1999</v>
      </c>
      <c r="E85" s="356" t="s">
        <v>8</v>
      </c>
      <c r="F85" s="357">
        <v>90</v>
      </c>
      <c r="G85" s="346" t="str">
        <f t="shared" si="1"/>
        <v>Xuất sắc</v>
      </c>
      <c r="H85" s="341"/>
    </row>
    <row r="86" spans="1:8" s="41" customFormat="1" ht="17.100000000000001" customHeight="1" x14ac:dyDescent="0.25">
      <c r="A86" s="341">
        <v>74</v>
      </c>
      <c r="B86" s="341">
        <v>18</v>
      </c>
      <c r="C86" s="356" t="s">
        <v>2460</v>
      </c>
      <c r="D86" s="356" t="s">
        <v>354</v>
      </c>
      <c r="E86" s="356" t="s">
        <v>8</v>
      </c>
      <c r="F86" s="357">
        <v>90</v>
      </c>
      <c r="G86" s="346" t="str">
        <f t="shared" si="1"/>
        <v>Xuất sắc</v>
      </c>
      <c r="H86" s="341"/>
    </row>
    <row r="87" spans="1:8" s="41" customFormat="1" ht="17.100000000000001" customHeight="1" x14ac:dyDescent="0.25">
      <c r="A87" s="341">
        <v>75</v>
      </c>
      <c r="B87" s="341">
        <v>19</v>
      </c>
      <c r="C87" s="356" t="s">
        <v>2461</v>
      </c>
      <c r="D87" s="356" t="s">
        <v>125</v>
      </c>
      <c r="E87" s="356" t="s">
        <v>101</v>
      </c>
      <c r="F87" s="357">
        <v>86</v>
      </c>
      <c r="G87" s="346" t="str">
        <f t="shared" si="1"/>
        <v>Tốt</v>
      </c>
      <c r="H87" s="341"/>
    </row>
    <row r="88" spans="1:8" s="41" customFormat="1" ht="17.100000000000001" customHeight="1" x14ac:dyDescent="0.25">
      <c r="A88" s="341">
        <v>76</v>
      </c>
      <c r="B88" s="341">
        <v>20</v>
      </c>
      <c r="C88" s="356" t="s">
        <v>2462</v>
      </c>
      <c r="D88" s="356" t="s">
        <v>372</v>
      </c>
      <c r="E88" s="356" t="s">
        <v>101</v>
      </c>
      <c r="F88" s="357">
        <v>83</v>
      </c>
      <c r="G88" s="346" t="str">
        <f t="shared" si="1"/>
        <v>Tốt</v>
      </c>
      <c r="H88" s="341"/>
    </row>
    <row r="89" spans="1:8" s="41" customFormat="1" ht="17.100000000000001" customHeight="1" x14ac:dyDescent="0.25">
      <c r="A89" s="341">
        <v>77</v>
      </c>
      <c r="B89" s="341">
        <v>21</v>
      </c>
      <c r="C89" s="356" t="s">
        <v>2463</v>
      </c>
      <c r="D89" s="356" t="s">
        <v>2464</v>
      </c>
      <c r="E89" s="356" t="s">
        <v>25</v>
      </c>
      <c r="F89" s="357">
        <v>81</v>
      </c>
      <c r="G89" s="346" t="str">
        <f t="shared" si="1"/>
        <v>Tốt</v>
      </c>
      <c r="H89" s="341"/>
    </row>
    <row r="90" spans="1:8" s="41" customFormat="1" ht="17.100000000000001" customHeight="1" x14ac:dyDescent="0.25">
      <c r="A90" s="341">
        <v>78</v>
      </c>
      <c r="B90" s="341">
        <v>22</v>
      </c>
      <c r="C90" s="356" t="s">
        <v>2465</v>
      </c>
      <c r="D90" s="356" t="s">
        <v>401</v>
      </c>
      <c r="E90" s="356" t="s">
        <v>226</v>
      </c>
      <c r="F90" s="357">
        <v>76</v>
      </c>
      <c r="G90" s="346" t="str">
        <f t="shared" si="1"/>
        <v>Khá</v>
      </c>
      <c r="H90" s="341"/>
    </row>
    <row r="91" spans="1:8" s="41" customFormat="1" ht="17.100000000000001" customHeight="1" x14ac:dyDescent="0.25">
      <c r="A91" s="341">
        <v>79</v>
      </c>
      <c r="B91" s="341">
        <v>23</v>
      </c>
      <c r="C91" s="356" t="s">
        <v>2466</v>
      </c>
      <c r="D91" s="356" t="s">
        <v>2467</v>
      </c>
      <c r="E91" s="356" t="s">
        <v>116</v>
      </c>
      <c r="F91" s="357">
        <v>80</v>
      </c>
      <c r="G91" s="346" t="str">
        <f t="shared" si="1"/>
        <v>Tốt</v>
      </c>
      <c r="H91" s="341"/>
    </row>
    <row r="92" spans="1:8" s="41" customFormat="1" ht="17.100000000000001" customHeight="1" x14ac:dyDescent="0.25">
      <c r="A92" s="341">
        <v>80</v>
      </c>
      <c r="B92" s="341">
        <v>24</v>
      </c>
      <c r="C92" s="356" t="s">
        <v>2468</v>
      </c>
      <c r="D92" s="356" t="s">
        <v>608</v>
      </c>
      <c r="E92" s="356" t="s">
        <v>173</v>
      </c>
      <c r="F92" s="357">
        <v>81</v>
      </c>
      <c r="G92" s="346" t="str">
        <f t="shared" si="1"/>
        <v>Tốt</v>
      </c>
      <c r="H92" s="341"/>
    </row>
    <row r="93" spans="1:8" s="41" customFormat="1" ht="17.100000000000001" customHeight="1" x14ac:dyDescent="0.25">
      <c r="A93" s="341">
        <v>81</v>
      </c>
      <c r="B93" s="341">
        <v>25</v>
      </c>
      <c r="C93" s="356" t="s">
        <v>2469</v>
      </c>
      <c r="D93" s="356" t="s">
        <v>50</v>
      </c>
      <c r="E93" s="356" t="s">
        <v>11</v>
      </c>
      <c r="F93" s="357">
        <v>90</v>
      </c>
      <c r="G93" s="346" t="str">
        <f t="shared" si="1"/>
        <v>Xuất sắc</v>
      </c>
      <c r="H93" s="341"/>
    </row>
    <row r="94" spans="1:8" s="41" customFormat="1" ht="17.100000000000001" customHeight="1" x14ac:dyDescent="0.25">
      <c r="A94" s="341">
        <v>82</v>
      </c>
      <c r="B94" s="341">
        <v>26</v>
      </c>
      <c r="C94" s="356" t="s">
        <v>2470</v>
      </c>
      <c r="D94" s="356" t="s">
        <v>200</v>
      </c>
      <c r="E94" s="356" t="s">
        <v>11</v>
      </c>
      <c r="F94" s="357">
        <v>86</v>
      </c>
      <c r="G94" s="346" t="str">
        <f t="shared" si="1"/>
        <v>Tốt</v>
      </c>
      <c r="H94" s="341"/>
    </row>
    <row r="95" spans="1:8" s="41" customFormat="1" ht="17.100000000000001" customHeight="1" x14ac:dyDescent="0.25">
      <c r="A95" s="341">
        <v>83</v>
      </c>
      <c r="B95" s="341">
        <v>27</v>
      </c>
      <c r="C95" s="356" t="s">
        <v>2471</v>
      </c>
      <c r="D95" s="356" t="s">
        <v>1719</v>
      </c>
      <c r="E95" s="356" t="s">
        <v>81</v>
      </c>
      <c r="F95" s="357">
        <v>86</v>
      </c>
      <c r="G95" s="346" t="str">
        <f t="shared" si="1"/>
        <v>Tốt</v>
      </c>
      <c r="H95" s="341"/>
    </row>
    <row r="96" spans="1:8" s="41" customFormat="1" ht="17.100000000000001" customHeight="1" x14ac:dyDescent="0.25">
      <c r="A96" s="341">
        <v>84</v>
      </c>
      <c r="B96" s="341">
        <v>28</v>
      </c>
      <c r="C96" s="356" t="s">
        <v>2472</v>
      </c>
      <c r="D96" s="356" t="s">
        <v>2473</v>
      </c>
      <c r="E96" s="356" t="s">
        <v>275</v>
      </c>
      <c r="F96" s="357">
        <v>74</v>
      </c>
      <c r="G96" s="346" t="str">
        <f t="shared" si="1"/>
        <v>Khá</v>
      </c>
      <c r="H96" s="341"/>
    </row>
    <row r="97" spans="1:8" s="41" customFormat="1" ht="17.100000000000001" customHeight="1" x14ac:dyDescent="0.25">
      <c r="A97" s="341">
        <v>85</v>
      </c>
      <c r="B97" s="341">
        <v>29</v>
      </c>
      <c r="C97" s="356" t="s">
        <v>2474</v>
      </c>
      <c r="D97" s="356" t="s">
        <v>2475</v>
      </c>
      <c r="E97" s="356" t="s">
        <v>59</v>
      </c>
      <c r="F97" s="357">
        <v>78</v>
      </c>
      <c r="G97" s="346" t="str">
        <f t="shared" si="1"/>
        <v>Khá</v>
      </c>
      <c r="H97" s="341"/>
    </row>
    <row r="98" spans="1:8" s="41" customFormat="1" ht="17.100000000000001" customHeight="1" x14ac:dyDescent="0.25">
      <c r="A98" s="341">
        <v>86</v>
      </c>
      <c r="B98" s="341">
        <v>30</v>
      </c>
      <c r="C98" s="356" t="s">
        <v>2476</v>
      </c>
      <c r="D98" s="356" t="s">
        <v>2477</v>
      </c>
      <c r="E98" s="356" t="s">
        <v>306</v>
      </c>
      <c r="F98" s="357">
        <v>76</v>
      </c>
      <c r="G98" s="346" t="str">
        <f t="shared" si="1"/>
        <v>Khá</v>
      </c>
      <c r="H98" s="341"/>
    </row>
    <row r="99" spans="1:8" s="41" customFormat="1" ht="17.100000000000001" customHeight="1" x14ac:dyDescent="0.25">
      <c r="A99" s="341">
        <v>87</v>
      </c>
      <c r="B99" s="341">
        <v>31</v>
      </c>
      <c r="C99" s="356" t="s">
        <v>2478</v>
      </c>
      <c r="D99" s="356" t="s">
        <v>2479</v>
      </c>
      <c r="E99" s="356" t="s">
        <v>306</v>
      </c>
      <c r="F99" s="357">
        <v>81</v>
      </c>
      <c r="G99" s="346" t="str">
        <f t="shared" si="1"/>
        <v>Tốt</v>
      </c>
      <c r="H99" s="341"/>
    </row>
    <row r="100" spans="1:8" s="41" customFormat="1" ht="17.100000000000001" customHeight="1" x14ac:dyDescent="0.25">
      <c r="A100" s="341">
        <v>88</v>
      </c>
      <c r="B100" s="341">
        <v>32</v>
      </c>
      <c r="C100" s="356" t="s">
        <v>2480</v>
      </c>
      <c r="D100" s="356" t="s">
        <v>77</v>
      </c>
      <c r="E100" s="356" t="s">
        <v>286</v>
      </c>
      <c r="F100" s="357">
        <v>68</v>
      </c>
      <c r="G100" s="346" t="str">
        <f t="shared" si="1"/>
        <v>Khá</v>
      </c>
      <c r="H100" s="341"/>
    </row>
    <row r="101" spans="1:8" s="41" customFormat="1" ht="17.100000000000001" customHeight="1" x14ac:dyDescent="0.25">
      <c r="A101" s="341">
        <v>89</v>
      </c>
      <c r="B101" s="341">
        <v>33</v>
      </c>
      <c r="C101" s="356" t="s">
        <v>2481</v>
      </c>
      <c r="D101" s="356" t="s">
        <v>2482</v>
      </c>
      <c r="E101" s="356" t="s">
        <v>175</v>
      </c>
      <c r="F101" s="357">
        <v>97</v>
      </c>
      <c r="G101" s="346" t="str">
        <f t="shared" si="1"/>
        <v>Xuất sắc</v>
      </c>
      <c r="H101" s="341"/>
    </row>
    <row r="102" spans="1:8" s="41" customFormat="1" ht="17.100000000000001" customHeight="1" x14ac:dyDescent="0.25">
      <c r="A102" s="341">
        <v>90</v>
      </c>
      <c r="B102" s="341">
        <v>34</v>
      </c>
      <c r="C102" s="356" t="s">
        <v>2483</v>
      </c>
      <c r="D102" s="356" t="s">
        <v>89</v>
      </c>
      <c r="E102" s="356" t="s">
        <v>61</v>
      </c>
      <c r="F102" s="357">
        <v>60</v>
      </c>
      <c r="G102" s="346" t="str">
        <f t="shared" si="1"/>
        <v>Trung Bình</v>
      </c>
      <c r="H102" s="341"/>
    </row>
    <row r="103" spans="1:8" s="41" customFormat="1" ht="17.100000000000001" customHeight="1" x14ac:dyDescent="0.25">
      <c r="A103" s="341">
        <v>91</v>
      </c>
      <c r="B103" s="341">
        <v>35</v>
      </c>
      <c r="C103" s="356" t="s">
        <v>2484</v>
      </c>
      <c r="D103" s="356" t="s">
        <v>2485</v>
      </c>
      <c r="E103" s="356" t="s">
        <v>61</v>
      </c>
      <c r="F103" s="357">
        <v>76</v>
      </c>
      <c r="G103" s="346" t="str">
        <f t="shared" si="1"/>
        <v>Khá</v>
      </c>
      <c r="H103" s="341"/>
    </row>
    <row r="104" spans="1:8" s="41" customFormat="1" ht="17.100000000000001" customHeight="1" x14ac:dyDescent="0.25">
      <c r="A104" s="341">
        <v>92</v>
      </c>
      <c r="B104" s="341">
        <v>36</v>
      </c>
      <c r="C104" s="356" t="s">
        <v>2486</v>
      </c>
      <c r="D104" s="356" t="s">
        <v>18</v>
      </c>
      <c r="E104" s="356" t="s">
        <v>61</v>
      </c>
      <c r="F104" s="357">
        <v>81</v>
      </c>
      <c r="G104" s="346" t="str">
        <f t="shared" si="1"/>
        <v>Tốt</v>
      </c>
      <c r="H104" s="341"/>
    </row>
    <row r="105" spans="1:8" s="41" customFormat="1" ht="17.100000000000001" customHeight="1" x14ac:dyDescent="0.25">
      <c r="A105" s="341">
        <v>93</v>
      </c>
      <c r="B105" s="341">
        <v>37</v>
      </c>
      <c r="C105" s="356" t="s">
        <v>2487</v>
      </c>
      <c r="D105" s="356" t="s">
        <v>222</v>
      </c>
      <c r="E105" s="356" t="s">
        <v>61</v>
      </c>
      <c r="F105" s="357">
        <v>82</v>
      </c>
      <c r="G105" s="346" t="str">
        <f t="shared" si="1"/>
        <v>Tốt</v>
      </c>
      <c r="H105" s="341"/>
    </row>
    <row r="106" spans="1:8" s="41" customFormat="1" ht="17.100000000000001" customHeight="1" x14ac:dyDescent="0.25">
      <c r="A106" s="341">
        <v>94</v>
      </c>
      <c r="B106" s="341">
        <v>38</v>
      </c>
      <c r="C106" s="356" t="s">
        <v>2488</v>
      </c>
      <c r="D106" s="356" t="s">
        <v>284</v>
      </c>
      <c r="E106" s="356" t="s">
        <v>61</v>
      </c>
      <c r="F106" s="357">
        <v>84</v>
      </c>
      <c r="G106" s="346" t="str">
        <f t="shared" si="1"/>
        <v>Tốt</v>
      </c>
      <c r="H106" s="341"/>
    </row>
    <row r="107" spans="1:8" s="41" customFormat="1" ht="17.100000000000001" customHeight="1" x14ac:dyDescent="0.25">
      <c r="A107" s="341">
        <v>95</v>
      </c>
      <c r="B107" s="341">
        <v>39</v>
      </c>
      <c r="C107" s="356" t="s">
        <v>2489</v>
      </c>
      <c r="D107" s="356" t="s">
        <v>65</v>
      </c>
      <c r="E107" s="356" t="s">
        <v>160</v>
      </c>
      <c r="F107" s="357">
        <v>81</v>
      </c>
      <c r="G107" s="346" t="str">
        <f t="shared" si="1"/>
        <v>Tốt</v>
      </c>
      <c r="H107" s="341"/>
    </row>
    <row r="108" spans="1:8" s="41" customFormat="1" ht="17.100000000000001" customHeight="1" x14ac:dyDescent="0.25">
      <c r="A108" s="341">
        <v>96</v>
      </c>
      <c r="B108" s="341">
        <v>40</v>
      </c>
      <c r="C108" s="356" t="s">
        <v>2490</v>
      </c>
      <c r="D108" s="356" t="s">
        <v>53</v>
      </c>
      <c r="E108" s="356" t="s">
        <v>5</v>
      </c>
      <c r="F108" s="357">
        <v>93</v>
      </c>
      <c r="G108" s="346" t="str">
        <f t="shared" si="1"/>
        <v>Xuất sắc</v>
      </c>
      <c r="H108" s="341"/>
    </row>
    <row r="109" spans="1:8" s="41" customFormat="1" ht="17.100000000000001" customHeight="1" x14ac:dyDescent="0.25">
      <c r="A109" s="341">
        <v>97</v>
      </c>
      <c r="B109" s="341">
        <v>41</v>
      </c>
      <c r="C109" s="356" t="s">
        <v>2491</v>
      </c>
      <c r="D109" s="356" t="s">
        <v>2117</v>
      </c>
      <c r="E109" s="356" t="s">
        <v>23</v>
      </c>
      <c r="F109" s="357">
        <v>91</v>
      </c>
      <c r="G109" s="346" t="str">
        <f t="shared" si="1"/>
        <v>Xuất sắc</v>
      </c>
      <c r="H109" s="341"/>
    </row>
    <row r="110" spans="1:8" s="41" customFormat="1" ht="17.100000000000001" customHeight="1" x14ac:dyDescent="0.25">
      <c r="A110" s="341">
        <v>98</v>
      </c>
      <c r="B110" s="341">
        <v>42</v>
      </c>
      <c r="C110" s="356" t="s">
        <v>2492</v>
      </c>
      <c r="D110" s="356" t="s">
        <v>2493</v>
      </c>
      <c r="E110" s="356" t="s">
        <v>2494</v>
      </c>
      <c r="F110" s="357">
        <v>72</v>
      </c>
      <c r="G110" s="346" t="str">
        <f t="shared" si="1"/>
        <v>Khá</v>
      </c>
      <c r="H110" s="341"/>
    </row>
    <row r="111" spans="1:8" s="41" customFormat="1" ht="17.100000000000001" customHeight="1" x14ac:dyDescent="0.25">
      <c r="A111" s="341">
        <v>99</v>
      </c>
      <c r="B111" s="341">
        <v>43</v>
      </c>
      <c r="C111" s="356" t="s">
        <v>2495</v>
      </c>
      <c r="D111" s="356" t="s">
        <v>2496</v>
      </c>
      <c r="E111" s="356" t="s">
        <v>64</v>
      </c>
      <c r="F111" s="357">
        <v>71</v>
      </c>
      <c r="G111" s="346" t="str">
        <f t="shared" si="1"/>
        <v>Khá</v>
      </c>
      <c r="H111" s="341"/>
    </row>
    <row r="112" spans="1:8" s="41" customFormat="1" ht="17.100000000000001" customHeight="1" x14ac:dyDescent="0.25">
      <c r="A112" s="341">
        <v>100</v>
      </c>
      <c r="B112" s="341">
        <v>44</v>
      </c>
      <c r="C112" s="356" t="s">
        <v>2497</v>
      </c>
      <c r="D112" s="356" t="s">
        <v>2498</v>
      </c>
      <c r="E112" s="356" t="s">
        <v>12</v>
      </c>
      <c r="F112" s="357">
        <v>75</v>
      </c>
      <c r="G112" s="346" t="str">
        <f t="shared" si="1"/>
        <v>Khá</v>
      </c>
      <c r="H112" s="341"/>
    </row>
    <row r="113" spans="1:8" s="41" customFormat="1" ht="17.100000000000001" customHeight="1" x14ac:dyDescent="0.25">
      <c r="A113" s="341">
        <v>101</v>
      </c>
      <c r="B113" s="341">
        <v>45</v>
      </c>
      <c r="C113" s="356" t="s">
        <v>2499</v>
      </c>
      <c r="D113" s="356" t="s">
        <v>291</v>
      </c>
      <c r="E113" s="356" t="s">
        <v>12</v>
      </c>
      <c r="F113" s="357">
        <v>80</v>
      </c>
      <c r="G113" s="346" t="str">
        <f t="shared" si="1"/>
        <v>Tốt</v>
      </c>
      <c r="H113" s="341"/>
    </row>
    <row r="114" spans="1:8" s="41" customFormat="1" ht="17.100000000000001" customHeight="1" x14ac:dyDescent="0.25">
      <c r="A114" s="341">
        <v>102</v>
      </c>
      <c r="B114" s="341">
        <v>46</v>
      </c>
      <c r="C114" s="356" t="s">
        <v>2500</v>
      </c>
      <c r="D114" s="356" t="s">
        <v>2501</v>
      </c>
      <c r="E114" s="356" t="s">
        <v>12</v>
      </c>
      <c r="F114" s="357">
        <v>80</v>
      </c>
      <c r="G114" s="346" t="str">
        <f t="shared" si="1"/>
        <v>Tốt</v>
      </c>
      <c r="H114" s="341"/>
    </row>
    <row r="115" spans="1:8" s="41" customFormat="1" ht="17.100000000000001" customHeight="1" x14ac:dyDescent="0.25">
      <c r="A115" s="341">
        <v>103</v>
      </c>
      <c r="B115" s="341">
        <v>47</v>
      </c>
      <c r="C115" s="356" t="s">
        <v>2502</v>
      </c>
      <c r="D115" s="356" t="s">
        <v>1430</v>
      </c>
      <c r="E115" s="356" t="s">
        <v>12</v>
      </c>
      <c r="F115" s="357">
        <v>79</v>
      </c>
      <c r="G115" s="346" t="str">
        <f t="shared" si="1"/>
        <v>Khá</v>
      </c>
      <c r="H115" s="341"/>
    </row>
    <row r="116" spans="1:8" s="41" customFormat="1" ht="17.100000000000001" customHeight="1" x14ac:dyDescent="0.25">
      <c r="A116" s="341">
        <v>104</v>
      </c>
      <c r="B116" s="341">
        <v>48</v>
      </c>
      <c r="C116" s="356" t="s">
        <v>2503</v>
      </c>
      <c r="D116" s="356" t="s">
        <v>270</v>
      </c>
      <c r="E116" s="356" t="s">
        <v>265</v>
      </c>
      <c r="F116" s="357">
        <v>80</v>
      </c>
      <c r="G116" s="346" t="str">
        <f t="shared" si="1"/>
        <v>Tốt</v>
      </c>
      <c r="H116" s="341"/>
    </row>
    <row r="117" spans="1:8" s="41" customFormat="1" ht="17.100000000000001" customHeight="1" x14ac:dyDescent="0.25">
      <c r="A117" s="341">
        <v>105</v>
      </c>
      <c r="B117" s="341">
        <v>49</v>
      </c>
      <c r="C117" s="356" t="s">
        <v>2504</v>
      </c>
      <c r="D117" s="356" t="s">
        <v>295</v>
      </c>
      <c r="E117" s="356" t="s">
        <v>123</v>
      </c>
      <c r="F117" s="357">
        <v>87</v>
      </c>
      <c r="G117" s="346" t="str">
        <f t="shared" si="1"/>
        <v>Tốt</v>
      </c>
      <c r="H117" s="341"/>
    </row>
    <row r="118" spans="1:8" s="41" customFormat="1" ht="17.100000000000001" customHeight="1" x14ac:dyDescent="0.25">
      <c r="A118" s="341">
        <v>106</v>
      </c>
      <c r="B118" s="341">
        <v>50</v>
      </c>
      <c r="C118" s="356" t="s">
        <v>2505</v>
      </c>
      <c r="D118" s="356" t="s">
        <v>348</v>
      </c>
      <c r="E118" s="356" t="s">
        <v>139</v>
      </c>
      <c r="F118" s="357">
        <v>80</v>
      </c>
      <c r="G118" s="346" t="str">
        <f t="shared" si="1"/>
        <v>Tốt</v>
      </c>
      <c r="H118" s="341"/>
    </row>
    <row r="119" spans="1:8" s="41" customFormat="1" ht="17.100000000000001" customHeight="1" x14ac:dyDescent="0.25">
      <c r="A119" s="341">
        <v>107</v>
      </c>
      <c r="B119" s="341">
        <v>51</v>
      </c>
      <c r="C119" s="356" t="s">
        <v>2506</v>
      </c>
      <c r="D119" s="356" t="s">
        <v>626</v>
      </c>
      <c r="E119" s="356" t="s">
        <v>139</v>
      </c>
      <c r="F119" s="357">
        <v>81</v>
      </c>
      <c r="G119" s="346" t="str">
        <f t="shared" si="1"/>
        <v>Tốt</v>
      </c>
      <c r="H119" s="341"/>
    </row>
    <row r="120" spans="1:8" s="41" customFormat="1" ht="17.100000000000001" customHeight="1" x14ac:dyDescent="0.25">
      <c r="A120" s="341">
        <v>108</v>
      </c>
      <c r="B120" s="341">
        <v>52</v>
      </c>
      <c r="C120" s="356" t="s">
        <v>2507</v>
      </c>
      <c r="D120" s="356" t="s">
        <v>187</v>
      </c>
      <c r="E120" s="356" t="s">
        <v>152</v>
      </c>
      <c r="F120" s="357">
        <v>96</v>
      </c>
      <c r="G120" s="346" t="str">
        <f t="shared" si="1"/>
        <v>Xuất sắc</v>
      </c>
      <c r="H120" s="341"/>
    </row>
    <row r="121" spans="1:8" s="41" customFormat="1" ht="17.100000000000001" customHeight="1" x14ac:dyDescent="0.25">
      <c r="A121" s="341">
        <v>109</v>
      </c>
      <c r="B121" s="341">
        <v>53</v>
      </c>
      <c r="C121" s="356" t="s">
        <v>2508</v>
      </c>
      <c r="D121" s="356" t="s">
        <v>44</v>
      </c>
      <c r="E121" s="356" t="s">
        <v>2509</v>
      </c>
      <c r="F121" s="357">
        <v>90</v>
      </c>
      <c r="G121" s="346" t="str">
        <f t="shared" si="1"/>
        <v>Xuất sắc</v>
      </c>
      <c r="H121" s="341"/>
    </row>
    <row r="122" spans="1:8" s="41" customFormat="1" ht="17.100000000000001" customHeight="1" x14ac:dyDescent="0.25">
      <c r="A122" s="341">
        <v>110</v>
      </c>
      <c r="B122" s="341">
        <v>54</v>
      </c>
      <c r="C122" s="361" t="s">
        <v>2510</v>
      </c>
      <c r="D122" s="362" t="s">
        <v>2511</v>
      </c>
      <c r="E122" s="362" t="s">
        <v>298</v>
      </c>
      <c r="F122" s="346">
        <v>70</v>
      </c>
      <c r="G122" s="346" t="str">
        <f>IF(F122&gt;89, "Xuất sắc",IF(F122&gt;79, "Tốt",IF(F122&gt;64,"Khá",IF(F122&gt;49,"Trung Bình",IF(F122&gt;34,"Yếu","Kém")))))</f>
        <v>Khá</v>
      </c>
      <c r="H122" s="341"/>
    </row>
    <row r="123" spans="1:8" s="41" customFormat="1" ht="17.100000000000001" customHeight="1" x14ac:dyDescent="0.25">
      <c r="A123" s="341">
        <v>111</v>
      </c>
      <c r="B123" s="341">
        <v>55</v>
      </c>
      <c r="C123" s="356" t="s">
        <v>2512</v>
      </c>
      <c r="D123" s="356" t="s">
        <v>2513</v>
      </c>
      <c r="E123" s="356" t="s">
        <v>2514</v>
      </c>
      <c r="F123" s="357">
        <v>75</v>
      </c>
      <c r="G123" s="346" t="str">
        <f t="shared" si="1"/>
        <v>Khá</v>
      </c>
      <c r="H123" s="341"/>
    </row>
    <row r="124" spans="1:8" s="41" customFormat="1" ht="17.100000000000001" customHeight="1" x14ac:dyDescent="0.25">
      <c r="A124" s="341"/>
      <c r="B124" s="340"/>
      <c r="C124" s="338" t="s">
        <v>2515</v>
      </c>
      <c r="D124" s="340"/>
      <c r="E124" s="358"/>
      <c r="F124" s="341"/>
      <c r="G124" s="340"/>
      <c r="H124" s="341"/>
    </row>
    <row r="125" spans="1:8" s="41" customFormat="1" ht="17.100000000000001" customHeight="1" x14ac:dyDescent="0.25">
      <c r="A125" s="341">
        <v>112</v>
      </c>
      <c r="B125" s="363">
        <v>1</v>
      </c>
      <c r="C125" s="364" t="s">
        <v>2516</v>
      </c>
      <c r="D125" s="86" t="s">
        <v>2517</v>
      </c>
      <c r="E125" s="365" t="s">
        <v>34</v>
      </c>
      <c r="F125" s="366">
        <v>85</v>
      </c>
      <c r="G125" s="367" t="str">
        <f t="shared" ref="G125:G150" si="2">IF(F125&gt;89, "Xuất sắc",IF(F125&gt;79, "Tốt",IF(F125&gt;64,"Khá",IF(F125&gt;49,"Trung Bình",IF(F125&gt;34,"Yếu","Kém")))))</f>
        <v>Tốt</v>
      </c>
      <c r="H125" s="368"/>
    </row>
    <row r="126" spans="1:8" s="41" customFormat="1" ht="17.100000000000001" customHeight="1" x14ac:dyDescent="0.25">
      <c r="A126" s="369">
        <v>113</v>
      </c>
      <c r="B126" s="370">
        <v>2</v>
      </c>
      <c r="C126" s="364" t="s">
        <v>2518</v>
      </c>
      <c r="D126" s="86" t="s">
        <v>2519</v>
      </c>
      <c r="E126" s="365" t="s">
        <v>283</v>
      </c>
      <c r="F126" s="366">
        <v>86</v>
      </c>
      <c r="G126" s="367" t="str">
        <f t="shared" si="2"/>
        <v>Tốt</v>
      </c>
      <c r="H126" s="368"/>
    </row>
    <row r="127" spans="1:8" s="41" customFormat="1" ht="17.100000000000001" customHeight="1" x14ac:dyDescent="0.25">
      <c r="A127" s="369">
        <v>114</v>
      </c>
      <c r="B127" s="370">
        <v>3</v>
      </c>
      <c r="C127" s="364" t="s">
        <v>2520</v>
      </c>
      <c r="D127" s="86" t="s">
        <v>2521</v>
      </c>
      <c r="E127" s="365" t="s">
        <v>189</v>
      </c>
      <c r="F127" s="366">
        <v>85</v>
      </c>
      <c r="G127" s="367" t="str">
        <f t="shared" si="2"/>
        <v>Tốt</v>
      </c>
      <c r="H127" s="368"/>
    </row>
    <row r="128" spans="1:8" s="41" customFormat="1" ht="17.100000000000001" customHeight="1" x14ac:dyDescent="0.25">
      <c r="A128" s="369">
        <v>115</v>
      </c>
      <c r="B128" s="370">
        <v>4</v>
      </c>
      <c r="C128" s="364" t="s">
        <v>2522</v>
      </c>
      <c r="D128" s="86" t="s">
        <v>285</v>
      </c>
      <c r="E128" s="365" t="s">
        <v>27</v>
      </c>
      <c r="F128" s="366">
        <v>99</v>
      </c>
      <c r="G128" s="367" t="str">
        <f t="shared" si="2"/>
        <v>Xuất sắc</v>
      </c>
      <c r="H128" s="368"/>
    </row>
    <row r="129" spans="1:8" s="41" customFormat="1" ht="17.100000000000001" customHeight="1" x14ac:dyDescent="0.25">
      <c r="A129" s="369">
        <v>116</v>
      </c>
      <c r="B129" s="370">
        <v>5</v>
      </c>
      <c r="C129" s="364" t="s">
        <v>2523</v>
      </c>
      <c r="D129" s="86" t="s">
        <v>1038</v>
      </c>
      <c r="E129" s="365" t="s">
        <v>27</v>
      </c>
      <c r="F129" s="366">
        <v>91</v>
      </c>
      <c r="G129" s="367" t="str">
        <f t="shared" si="2"/>
        <v>Xuất sắc</v>
      </c>
      <c r="H129" s="368"/>
    </row>
    <row r="130" spans="1:8" s="41" customFormat="1" ht="17.100000000000001" customHeight="1" x14ac:dyDescent="0.25">
      <c r="A130" s="369">
        <v>117</v>
      </c>
      <c r="B130" s="370">
        <v>6</v>
      </c>
      <c r="C130" s="364" t="s">
        <v>2524</v>
      </c>
      <c r="D130" s="86" t="s">
        <v>2525</v>
      </c>
      <c r="E130" s="365" t="s">
        <v>39</v>
      </c>
      <c r="F130" s="366">
        <v>99</v>
      </c>
      <c r="G130" s="367" t="str">
        <f t="shared" si="2"/>
        <v>Xuất sắc</v>
      </c>
      <c r="H130" s="369"/>
    </row>
    <row r="131" spans="1:8" s="41" customFormat="1" ht="17.100000000000001" customHeight="1" x14ac:dyDescent="0.25">
      <c r="A131" s="369">
        <v>118</v>
      </c>
      <c r="B131" s="370">
        <v>7</v>
      </c>
      <c r="C131" s="364" t="s">
        <v>2526</v>
      </c>
      <c r="D131" s="86" t="s">
        <v>278</v>
      </c>
      <c r="E131" s="365" t="s">
        <v>131</v>
      </c>
      <c r="F131" s="366">
        <v>77</v>
      </c>
      <c r="G131" s="367" t="str">
        <f t="shared" si="2"/>
        <v>Khá</v>
      </c>
      <c r="H131" s="368"/>
    </row>
    <row r="132" spans="1:8" s="41" customFormat="1" ht="17.100000000000001" customHeight="1" x14ac:dyDescent="0.25">
      <c r="A132" s="369">
        <v>119</v>
      </c>
      <c r="B132" s="370">
        <v>8</v>
      </c>
      <c r="C132" s="364" t="s">
        <v>2527</v>
      </c>
      <c r="D132" s="86" t="s">
        <v>2528</v>
      </c>
      <c r="E132" s="365" t="s">
        <v>41</v>
      </c>
      <c r="F132" s="366">
        <v>86</v>
      </c>
      <c r="G132" s="367" t="str">
        <f t="shared" si="2"/>
        <v>Tốt</v>
      </c>
      <c r="H132" s="368"/>
    </row>
    <row r="133" spans="1:8" s="41" customFormat="1" ht="17.100000000000001" customHeight="1" x14ac:dyDescent="0.25">
      <c r="A133" s="369">
        <v>120</v>
      </c>
      <c r="B133" s="370">
        <v>9</v>
      </c>
      <c r="C133" s="364" t="s">
        <v>2529</v>
      </c>
      <c r="D133" s="86" t="s">
        <v>2530</v>
      </c>
      <c r="E133" s="365" t="s">
        <v>16</v>
      </c>
      <c r="F133" s="366"/>
      <c r="G133" s="367" t="s">
        <v>268</v>
      </c>
      <c r="H133" s="368" t="s">
        <v>337</v>
      </c>
    </row>
    <row r="134" spans="1:8" s="41" customFormat="1" ht="17.100000000000001" customHeight="1" x14ac:dyDescent="0.25">
      <c r="A134" s="369">
        <v>121</v>
      </c>
      <c r="B134" s="370">
        <v>10</v>
      </c>
      <c r="C134" s="364" t="s">
        <v>2531</v>
      </c>
      <c r="D134" s="86" t="s">
        <v>108</v>
      </c>
      <c r="E134" s="365" t="s">
        <v>16</v>
      </c>
      <c r="F134" s="366">
        <v>90</v>
      </c>
      <c r="G134" s="367" t="str">
        <f t="shared" si="2"/>
        <v>Xuất sắc</v>
      </c>
      <c r="H134" s="368"/>
    </row>
    <row r="135" spans="1:8" s="41" customFormat="1" ht="17.100000000000001" customHeight="1" x14ac:dyDescent="0.25">
      <c r="A135" s="369">
        <v>122</v>
      </c>
      <c r="B135" s="370">
        <v>11</v>
      </c>
      <c r="C135" s="364" t="s">
        <v>2532</v>
      </c>
      <c r="D135" s="86" t="s">
        <v>108</v>
      </c>
      <c r="E135" s="365" t="s">
        <v>341</v>
      </c>
      <c r="F135" s="366">
        <v>86</v>
      </c>
      <c r="G135" s="367" t="str">
        <f t="shared" si="2"/>
        <v>Tốt</v>
      </c>
      <c r="H135" s="368"/>
    </row>
    <row r="136" spans="1:8" s="41" customFormat="1" ht="17.100000000000001" customHeight="1" x14ac:dyDescent="0.25">
      <c r="A136" s="369">
        <v>123</v>
      </c>
      <c r="B136" s="370">
        <v>12</v>
      </c>
      <c r="C136" s="364" t="s">
        <v>2533</v>
      </c>
      <c r="D136" s="86" t="s">
        <v>109</v>
      </c>
      <c r="E136" s="365" t="s">
        <v>8</v>
      </c>
      <c r="F136" s="366">
        <v>82</v>
      </c>
      <c r="G136" s="367" t="str">
        <f t="shared" si="2"/>
        <v>Tốt</v>
      </c>
      <c r="H136" s="368"/>
    </row>
    <row r="137" spans="1:8" s="41" customFormat="1" ht="17.100000000000001" customHeight="1" x14ac:dyDescent="0.25">
      <c r="A137" s="369">
        <v>124</v>
      </c>
      <c r="B137" s="370">
        <v>13</v>
      </c>
      <c r="C137" s="364" t="s">
        <v>2534</v>
      </c>
      <c r="D137" s="86" t="s">
        <v>2535</v>
      </c>
      <c r="E137" s="365" t="s">
        <v>8</v>
      </c>
      <c r="F137" s="366">
        <v>86</v>
      </c>
      <c r="G137" s="367" t="str">
        <f t="shared" si="2"/>
        <v>Tốt</v>
      </c>
      <c r="H137" s="368"/>
    </row>
    <row r="138" spans="1:8" s="41" customFormat="1" ht="17.100000000000001" customHeight="1" x14ac:dyDescent="0.25">
      <c r="A138" s="369">
        <v>125</v>
      </c>
      <c r="B138" s="370">
        <v>14</v>
      </c>
      <c r="C138" s="364" t="s">
        <v>2536</v>
      </c>
      <c r="D138" s="86" t="s">
        <v>103</v>
      </c>
      <c r="E138" s="365" t="s">
        <v>26</v>
      </c>
      <c r="F138" s="366">
        <v>85</v>
      </c>
      <c r="G138" s="367" t="str">
        <f t="shared" si="2"/>
        <v>Tốt</v>
      </c>
      <c r="H138" s="368"/>
    </row>
    <row r="139" spans="1:8" s="41" customFormat="1" ht="17.100000000000001" customHeight="1" x14ac:dyDescent="0.25">
      <c r="A139" s="369">
        <v>126</v>
      </c>
      <c r="B139" s="370">
        <v>15</v>
      </c>
      <c r="C139" s="364" t="s">
        <v>2537</v>
      </c>
      <c r="D139" s="86" t="s">
        <v>94</v>
      </c>
      <c r="E139" s="365" t="s">
        <v>26</v>
      </c>
      <c r="F139" s="366">
        <v>70</v>
      </c>
      <c r="G139" s="367" t="str">
        <f t="shared" si="2"/>
        <v>Khá</v>
      </c>
      <c r="H139" s="368"/>
    </row>
    <row r="140" spans="1:8" s="41" customFormat="1" ht="17.100000000000001" customHeight="1" x14ac:dyDescent="0.25">
      <c r="A140" s="369">
        <v>127</v>
      </c>
      <c r="B140" s="370">
        <v>16</v>
      </c>
      <c r="C140" s="364" t="s">
        <v>2538</v>
      </c>
      <c r="D140" s="86" t="s">
        <v>2539</v>
      </c>
      <c r="E140" s="365" t="s">
        <v>2540</v>
      </c>
      <c r="F140" s="366">
        <v>86</v>
      </c>
      <c r="G140" s="367" t="str">
        <f t="shared" si="2"/>
        <v>Tốt</v>
      </c>
      <c r="H140" s="368"/>
    </row>
    <row r="141" spans="1:8" s="41" customFormat="1" ht="17.100000000000001" customHeight="1" x14ac:dyDescent="0.25">
      <c r="A141" s="369">
        <v>128</v>
      </c>
      <c r="B141" s="370">
        <v>17</v>
      </c>
      <c r="C141" s="364" t="s">
        <v>2541</v>
      </c>
      <c r="D141" s="86" t="s">
        <v>449</v>
      </c>
      <c r="E141" s="365" t="s">
        <v>415</v>
      </c>
      <c r="F141" s="366">
        <v>85</v>
      </c>
      <c r="G141" s="367" t="str">
        <f t="shared" si="2"/>
        <v>Tốt</v>
      </c>
      <c r="H141" s="368"/>
    </row>
    <row r="142" spans="1:8" s="41" customFormat="1" ht="17.100000000000001" customHeight="1" x14ac:dyDescent="0.25">
      <c r="A142" s="369">
        <v>129</v>
      </c>
      <c r="B142" s="370">
        <v>18</v>
      </c>
      <c r="C142" s="364" t="s">
        <v>2542</v>
      </c>
      <c r="D142" s="86" t="s">
        <v>2543</v>
      </c>
      <c r="E142" s="365" t="s">
        <v>275</v>
      </c>
      <c r="F142" s="366">
        <v>76</v>
      </c>
      <c r="G142" s="367" t="str">
        <f t="shared" si="2"/>
        <v>Khá</v>
      </c>
      <c r="H142" s="368"/>
    </row>
    <row r="143" spans="1:8" s="41" customFormat="1" ht="17.100000000000001" customHeight="1" x14ac:dyDescent="0.25">
      <c r="A143" s="369">
        <v>130</v>
      </c>
      <c r="B143" s="370">
        <v>19</v>
      </c>
      <c r="C143" s="364" t="s">
        <v>2544</v>
      </c>
      <c r="D143" s="86" t="s">
        <v>2545</v>
      </c>
      <c r="E143" s="365" t="s">
        <v>423</v>
      </c>
      <c r="F143" s="366">
        <v>99</v>
      </c>
      <c r="G143" s="367" t="str">
        <f t="shared" si="2"/>
        <v>Xuất sắc</v>
      </c>
      <c r="H143" s="368"/>
    </row>
    <row r="144" spans="1:8" s="41" customFormat="1" ht="17.100000000000001" customHeight="1" x14ac:dyDescent="0.25">
      <c r="A144" s="369">
        <v>131</v>
      </c>
      <c r="B144" s="370">
        <v>20</v>
      </c>
      <c r="C144" s="364" t="s">
        <v>2546</v>
      </c>
      <c r="D144" s="86" t="s">
        <v>1560</v>
      </c>
      <c r="E144" s="365" t="s">
        <v>83</v>
      </c>
      <c r="F144" s="366">
        <v>75</v>
      </c>
      <c r="G144" s="367" t="str">
        <f t="shared" si="2"/>
        <v>Khá</v>
      </c>
      <c r="H144" s="369"/>
    </row>
    <row r="145" spans="1:8" s="41" customFormat="1" ht="17.100000000000001" customHeight="1" x14ac:dyDescent="0.25">
      <c r="A145" s="369">
        <v>132</v>
      </c>
      <c r="B145" s="370">
        <v>21</v>
      </c>
      <c r="C145" s="364" t="s">
        <v>2547</v>
      </c>
      <c r="D145" s="86" t="s">
        <v>62</v>
      </c>
      <c r="E145" s="365" t="s">
        <v>61</v>
      </c>
      <c r="F145" s="366">
        <v>86</v>
      </c>
      <c r="G145" s="367" t="str">
        <f t="shared" si="2"/>
        <v>Tốt</v>
      </c>
      <c r="H145" s="369"/>
    </row>
    <row r="146" spans="1:8" s="41" customFormat="1" ht="17.100000000000001" customHeight="1" x14ac:dyDescent="0.25">
      <c r="A146" s="369">
        <v>133</v>
      </c>
      <c r="B146" s="370">
        <v>22</v>
      </c>
      <c r="C146" s="364" t="s">
        <v>2548</v>
      </c>
      <c r="D146" s="86" t="s">
        <v>2549</v>
      </c>
      <c r="E146" s="365" t="s">
        <v>118</v>
      </c>
      <c r="F146" s="366">
        <v>74</v>
      </c>
      <c r="G146" s="367" t="str">
        <f t="shared" si="2"/>
        <v>Khá</v>
      </c>
      <c r="H146" s="369"/>
    </row>
    <row r="147" spans="1:8" s="41" customFormat="1" ht="17.100000000000001" customHeight="1" x14ac:dyDescent="0.25">
      <c r="A147" s="369">
        <v>134</v>
      </c>
      <c r="B147" s="370">
        <v>23</v>
      </c>
      <c r="C147" s="364" t="s">
        <v>2550</v>
      </c>
      <c r="D147" s="86" t="s">
        <v>2551</v>
      </c>
      <c r="E147" s="365" t="s">
        <v>688</v>
      </c>
      <c r="F147" s="366">
        <v>85</v>
      </c>
      <c r="G147" s="367" t="str">
        <f t="shared" si="2"/>
        <v>Tốt</v>
      </c>
      <c r="H147" s="369"/>
    </row>
    <row r="148" spans="1:8" s="41" customFormat="1" ht="17.100000000000001" customHeight="1" x14ac:dyDescent="0.25">
      <c r="A148" s="369">
        <v>135</v>
      </c>
      <c r="B148" s="370">
        <v>24</v>
      </c>
      <c r="C148" s="364" t="s">
        <v>2552</v>
      </c>
      <c r="D148" s="86" t="s">
        <v>18</v>
      </c>
      <c r="E148" s="365" t="s">
        <v>63</v>
      </c>
      <c r="F148" s="366">
        <v>85</v>
      </c>
      <c r="G148" s="367" t="str">
        <f t="shared" si="2"/>
        <v>Tốt</v>
      </c>
      <c r="H148" s="369"/>
    </row>
    <row r="149" spans="1:8" s="41" customFormat="1" ht="17.100000000000001" customHeight="1" x14ac:dyDescent="0.25">
      <c r="A149" s="369">
        <v>136</v>
      </c>
      <c r="B149" s="370">
        <v>25</v>
      </c>
      <c r="C149" s="364" t="s">
        <v>2553</v>
      </c>
      <c r="D149" s="86" t="s">
        <v>57</v>
      </c>
      <c r="E149" s="365" t="s">
        <v>12</v>
      </c>
      <c r="F149" s="366">
        <v>99</v>
      </c>
      <c r="G149" s="367" t="str">
        <f t="shared" si="2"/>
        <v>Xuất sắc</v>
      </c>
      <c r="H149" s="369"/>
    </row>
    <row r="150" spans="1:8" s="41" customFormat="1" ht="17.100000000000001" customHeight="1" x14ac:dyDescent="0.25">
      <c r="A150" s="369">
        <v>137</v>
      </c>
      <c r="B150" s="370">
        <v>26</v>
      </c>
      <c r="C150" s="364" t="s">
        <v>2554</v>
      </c>
      <c r="D150" s="86" t="s">
        <v>128</v>
      </c>
      <c r="E150" s="365" t="s">
        <v>2555</v>
      </c>
      <c r="F150" s="366">
        <v>86</v>
      </c>
      <c r="G150" s="367" t="str">
        <f t="shared" si="2"/>
        <v>Tốt</v>
      </c>
      <c r="H150" s="369"/>
    </row>
    <row r="151" spans="1:8" s="41" customFormat="1" ht="17.100000000000001" customHeight="1" x14ac:dyDescent="0.25">
      <c r="A151" s="369"/>
      <c r="B151" s="369"/>
      <c r="C151" s="371" t="s">
        <v>2556</v>
      </c>
      <c r="D151" s="372"/>
      <c r="E151" s="372"/>
      <c r="F151" s="367"/>
      <c r="G151" s="367"/>
      <c r="H151" s="369"/>
    </row>
    <row r="152" spans="1:8" s="41" customFormat="1" ht="17.100000000000001" customHeight="1" x14ac:dyDescent="0.25">
      <c r="A152" s="369">
        <v>138</v>
      </c>
      <c r="B152" s="369">
        <v>1</v>
      </c>
      <c r="C152" s="373" t="s">
        <v>2557</v>
      </c>
      <c r="D152" s="372" t="s">
        <v>424</v>
      </c>
      <c r="E152" s="372" t="s">
        <v>154</v>
      </c>
      <c r="F152" s="367">
        <v>0</v>
      </c>
      <c r="G152" s="367" t="str">
        <f>IF(F152&gt;89, "Xuất sắc",IF(F152&gt;79, "Tốt",IF(F152&gt;64,"Khá",IF(F152&gt;49,"Trung Bình",IF(F152&gt;34,"Yếu","Kém")))))</f>
        <v>Kém</v>
      </c>
      <c r="H152" s="369"/>
    </row>
    <row r="153" spans="1:8" s="41" customFormat="1" ht="17.100000000000001" customHeight="1" x14ac:dyDescent="0.25">
      <c r="A153" s="374" t="s">
        <v>2558</v>
      </c>
      <c r="B153" s="369"/>
      <c r="C153" s="375"/>
      <c r="D153" s="375"/>
      <c r="E153" s="375"/>
      <c r="F153" s="376"/>
      <c r="G153" s="367"/>
      <c r="H153" s="368"/>
    </row>
    <row r="154" spans="1:8" s="41" customFormat="1" ht="17.100000000000001" customHeight="1" x14ac:dyDescent="0.25">
      <c r="A154" s="369"/>
      <c r="B154" s="375"/>
      <c r="C154" s="379" t="s">
        <v>2559</v>
      </c>
      <c r="D154" s="380"/>
      <c r="E154" s="381"/>
      <c r="F154" s="380"/>
      <c r="G154" s="380"/>
      <c r="H154" s="369"/>
    </row>
    <row r="155" spans="1:8" s="41" customFormat="1" ht="17.100000000000001" customHeight="1" x14ac:dyDescent="0.25">
      <c r="A155" s="369">
        <v>139</v>
      </c>
      <c r="B155" s="369">
        <v>1</v>
      </c>
      <c r="C155" s="382" t="s">
        <v>2560</v>
      </c>
      <c r="D155" s="382" t="s">
        <v>608</v>
      </c>
      <c r="E155" s="382" t="s">
        <v>34</v>
      </c>
      <c r="F155" s="383">
        <v>91</v>
      </c>
      <c r="G155" s="367" t="str">
        <f t="shared" ref="G155:G207" si="3">IF(F155&gt;89, "Xuất sắc",IF(F155&gt;79, "Tốt",IF(F155&gt;64,"Khá",IF(F155&gt;49,"Trung Bình",IF(F155&gt;34,"Yếu","Kém")))))</f>
        <v>Xuất sắc</v>
      </c>
      <c r="H155" s="384"/>
    </row>
    <row r="156" spans="1:8" s="41" customFormat="1" ht="17.100000000000001" customHeight="1" x14ac:dyDescent="0.25">
      <c r="A156" s="369">
        <v>140</v>
      </c>
      <c r="B156" s="369">
        <v>2</v>
      </c>
      <c r="C156" s="382" t="s">
        <v>2561</v>
      </c>
      <c r="D156" s="382" t="s">
        <v>146</v>
      </c>
      <c r="E156" s="382" t="s">
        <v>34</v>
      </c>
      <c r="F156" s="383">
        <v>95</v>
      </c>
      <c r="G156" s="367" t="str">
        <f t="shared" si="3"/>
        <v>Xuất sắc</v>
      </c>
      <c r="H156" s="384"/>
    </row>
    <row r="157" spans="1:8" s="41" customFormat="1" ht="17.100000000000001" customHeight="1" x14ac:dyDescent="0.25">
      <c r="A157" s="369">
        <v>141</v>
      </c>
      <c r="B157" s="369">
        <v>3</v>
      </c>
      <c r="C157" s="382" t="s">
        <v>2562</v>
      </c>
      <c r="D157" s="382" t="s">
        <v>36</v>
      </c>
      <c r="E157" s="382" t="s">
        <v>129</v>
      </c>
      <c r="F157" s="383">
        <v>61</v>
      </c>
      <c r="G157" s="367" t="str">
        <f t="shared" si="3"/>
        <v>Trung Bình</v>
      </c>
      <c r="H157" s="384"/>
    </row>
    <row r="158" spans="1:8" s="41" customFormat="1" ht="17.100000000000001" customHeight="1" x14ac:dyDescent="0.25">
      <c r="A158" s="369">
        <v>142</v>
      </c>
      <c r="B158" s="369">
        <v>4</v>
      </c>
      <c r="C158" s="382" t="s">
        <v>2563</v>
      </c>
      <c r="D158" s="382" t="s">
        <v>2564</v>
      </c>
      <c r="E158" s="382" t="s">
        <v>2565</v>
      </c>
      <c r="F158" s="383">
        <v>56</v>
      </c>
      <c r="G158" s="367" t="str">
        <f t="shared" si="3"/>
        <v>Trung Bình</v>
      </c>
      <c r="H158" s="384"/>
    </row>
    <row r="159" spans="1:8" s="41" customFormat="1" ht="17.100000000000001" customHeight="1" x14ac:dyDescent="0.25">
      <c r="A159" s="369">
        <v>143</v>
      </c>
      <c r="B159" s="369">
        <v>5</v>
      </c>
      <c r="C159" s="382" t="s">
        <v>2566</v>
      </c>
      <c r="D159" s="382" t="s">
        <v>2567</v>
      </c>
      <c r="E159" s="382" t="s">
        <v>2568</v>
      </c>
      <c r="F159" s="383">
        <v>75</v>
      </c>
      <c r="G159" s="367" t="str">
        <f t="shared" si="3"/>
        <v>Khá</v>
      </c>
      <c r="H159" s="384"/>
    </row>
    <row r="160" spans="1:8" s="41" customFormat="1" ht="17.100000000000001" customHeight="1" x14ac:dyDescent="0.25">
      <c r="A160" s="369">
        <v>144</v>
      </c>
      <c r="B160" s="369">
        <v>6</v>
      </c>
      <c r="C160" s="382" t="s">
        <v>2569</v>
      </c>
      <c r="D160" s="382" t="s">
        <v>2570</v>
      </c>
      <c r="E160" s="382" t="s">
        <v>6</v>
      </c>
      <c r="F160" s="383">
        <v>56</v>
      </c>
      <c r="G160" s="367" t="str">
        <f t="shared" si="3"/>
        <v>Trung Bình</v>
      </c>
      <c r="H160" s="384"/>
    </row>
    <row r="161" spans="1:8" s="41" customFormat="1" ht="17.100000000000001" customHeight="1" x14ac:dyDescent="0.25">
      <c r="A161" s="369">
        <v>145</v>
      </c>
      <c r="B161" s="369">
        <v>7</v>
      </c>
      <c r="C161" s="382" t="s">
        <v>2571</v>
      </c>
      <c r="D161" s="382" t="s">
        <v>86</v>
      </c>
      <c r="E161" s="382" t="s">
        <v>308</v>
      </c>
      <c r="F161" s="383">
        <v>83</v>
      </c>
      <c r="G161" s="367" t="str">
        <f t="shared" si="3"/>
        <v>Tốt</v>
      </c>
      <c r="H161" s="384"/>
    </row>
    <row r="162" spans="1:8" s="41" customFormat="1" ht="17.100000000000001" customHeight="1" x14ac:dyDescent="0.25">
      <c r="A162" s="369">
        <v>146</v>
      </c>
      <c r="B162" s="369">
        <v>8</v>
      </c>
      <c r="C162" s="382" t="s">
        <v>2572</v>
      </c>
      <c r="D162" s="382" t="s">
        <v>200</v>
      </c>
      <c r="E162" s="382" t="s">
        <v>14</v>
      </c>
      <c r="F162" s="383">
        <v>59</v>
      </c>
      <c r="G162" s="367" t="str">
        <f t="shared" si="3"/>
        <v>Trung Bình</v>
      </c>
      <c r="H162" s="384"/>
    </row>
    <row r="163" spans="1:8" s="41" customFormat="1" ht="17.100000000000001" customHeight="1" x14ac:dyDescent="0.25">
      <c r="A163" s="369">
        <v>147</v>
      </c>
      <c r="B163" s="369">
        <v>9</v>
      </c>
      <c r="C163" s="382" t="s">
        <v>2573</v>
      </c>
      <c r="D163" s="382" t="s">
        <v>2574</v>
      </c>
      <c r="E163" s="382" t="s">
        <v>2575</v>
      </c>
      <c r="F163" s="383">
        <v>86</v>
      </c>
      <c r="G163" s="367" t="str">
        <f t="shared" si="3"/>
        <v>Tốt</v>
      </c>
      <c r="H163" s="384"/>
    </row>
    <row r="164" spans="1:8" s="41" customFormat="1" ht="17.100000000000001" customHeight="1" x14ac:dyDescent="0.25">
      <c r="A164" s="369">
        <v>148</v>
      </c>
      <c r="B164" s="369">
        <v>10</v>
      </c>
      <c r="C164" s="382" t="s">
        <v>2576</v>
      </c>
      <c r="D164" s="382" t="s">
        <v>2454</v>
      </c>
      <c r="E164" s="382" t="s">
        <v>45</v>
      </c>
      <c r="F164" s="383">
        <v>84</v>
      </c>
      <c r="G164" s="367" t="str">
        <f t="shared" si="3"/>
        <v>Tốt</v>
      </c>
      <c r="H164" s="384"/>
    </row>
    <row r="165" spans="1:8" s="41" customFormat="1" ht="17.100000000000001" customHeight="1" x14ac:dyDescent="0.25">
      <c r="A165" s="369">
        <v>149</v>
      </c>
      <c r="B165" s="369">
        <v>11</v>
      </c>
      <c r="C165" s="382" t="s">
        <v>2577</v>
      </c>
      <c r="D165" s="382" t="s">
        <v>452</v>
      </c>
      <c r="E165" s="382" t="s">
        <v>76</v>
      </c>
      <c r="F165" s="383">
        <v>80</v>
      </c>
      <c r="G165" s="367" t="str">
        <f t="shared" si="3"/>
        <v>Tốt</v>
      </c>
      <c r="H165" s="384"/>
    </row>
    <row r="166" spans="1:8" s="41" customFormat="1" ht="17.100000000000001" customHeight="1" x14ac:dyDescent="0.25">
      <c r="A166" s="369">
        <v>150</v>
      </c>
      <c r="B166" s="369">
        <v>12</v>
      </c>
      <c r="C166" s="382" t="s">
        <v>2578</v>
      </c>
      <c r="D166" s="382" t="s">
        <v>2579</v>
      </c>
      <c r="E166" s="382" t="s">
        <v>259</v>
      </c>
      <c r="F166" s="383">
        <v>56</v>
      </c>
      <c r="G166" s="367" t="str">
        <f t="shared" si="3"/>
        <v>Trung Bình</v>
      </c>
      <c r="H166" s="384"/>
    </row>
    <row r="167" spans="1:8" s="41" customFormat="1" ht="17.100000000000001" customHeight="1" x14ac:dyDescent="0.25">
      <c r="A167" s="369">
        <v>151</v>
      </c>
      <c r="B167" s="369">
        <v>13</v>
      </c>
      <c r="C167" s="382" t="s">
        <v>2580</v>
      </c>
      <c r="D167" s="382" t="s">
        <v>264</v>
      </c>
      <c r="E167" s="382" t="s">
        <v>272</v>
      </c>
      <c r="F167" s="383">
        <v>65</v>
      </c>
      <c r="G167" s="367" t="str">
        <f t="shared" si="3"/>
        <v>Khá</v>
      </c>
      <c r="H167" s="384"/>
    </row>
    <row r="168" spans="1:8" s="41" customFormat="1" ht="17.100000000000001" customHeight="1" x14ac:dyDescent="0.25">
      <c r="A168" s="369">
        <v>152</v>
      </c>
      <c r="B168" s="369">
        <v>14</v>
      </c>
      <c r="C168" s="382" t="s">
        <v>2581</v>
      </c>
      <c r="D168" s="382" t="s">
        <v>507</v>
      </c>
      <c r="E168" s="382" t="s">
        <v>98</v>
      </c>
      <c r="F168" s="383">
        <v>95</v>
      </c>
      <c r="G168" s="367" t="str">
        <f t="shared" si="3"/>
        <v>Xuất sắc</v>
      </c>
      <c r="H168" s="384"/>
    </row>
    <row r="169" spans="1:8" s="41" customFormat="1" ht="17.100000000000001" customHeight="1" x14ac:dyDescent="0.25">
      <c r="A169" s="369">
        <v>153</v>
      </c>
      <c r="B169" s="369">
        <v>15</v>
      </c>
      <c r="C169" s="382" t="s">
        <v>2582</v>
      </c>
      <c r="D169" s="382" t="s">
        <v>273</v>
      </c>
      <c r="E169" s="382" t="s">
        <v>55</v>
      </c>
      <c r="F169" s="383">
        <v>61</v>
      </c>
      <c r="G169" s="367" t="str">
        <f t="shared" si="3"/>
        <v>Trung Bình</v>
      </c>
      <c r="H169" s="384"/>
    </row>
    <row r="170" spans="1:8" s="41" customFormat="1" ht="17.100000000000001" customHeight="1" x14ac:dyDescent="0.25">
      <c r="A170" s="369">
        <v>154</v>
      </c>
      <c r="B170" s="369">
        <v>16</v>
      </c>
      <c r="C170" s="382" t="s">
        <v>2583</v>
      </c>
      <c r="D170" s="382" t="s">
        <v>2117</v>
      </c>
      <c r="E170" s="382" t="s">
        <v>8</v>
      </c>
      <c r="F170" s="383">
        <v>100</v>
      </c>
      <c r="G170" s="367" t="str">
        <f t="shared" si="3"/>
        <v>Xuất sắc</v>
      </c>
      <c r="H170" s="384"/>
    </row>
    <row r="171" spans="1:8" s="41" customFormat="1" ht="17.100000000000001" customHeight="1" x14ac:dyDescent="0.25">
      <c r="A171" s="369">
        <v>155</v>
      </c>
      <c r="B171" s="369">
        <v>17</v>
      </c>
      <c r="C171" s="382" t="s">
        <v>2584</v>
      </c>
      <c r="D171" s="382" t="s">
        <v>2585</v>
      </c>
      <c r="E171" s="382" t="s">
        <v>223</v>
      </c>
      <c r="F171" s="383">
        <v>59</v>
      </c>
      <c r="G171" s="367" t="str">
        <f t="shared" si="3"/>
        <v>Trung Bình</v>
      </c>
      <c r="H171" s="384"/>
    </row>
    <row r="172" spans="1:8" s="41" customFormat="1" ht="17.100000000000001" customHeight="1" x14ac:dyDescent="0.25">
      <c r="A172" s="369">
        <v>156</v>
      </c>
      <c r="B172" s="369">
        <v>18</v>
      </c>
      <c r="C172" s="382" t="s">
        <v>2586</v>
      </c>
      <c r="D172" s="382" t="s">
        <v>2587</v>
      </c>
      <c r="E172" s="382" t="s">
        <v>2588</v>
      </c>
      <c r="F172" s="383">
        <v>59</v>
      </c>
      <c r="G172" s="367" t="str">
        <f t="shared" si="3"/>
        <v>Trung Bình</v>
      </c>
      <c r="H172" s="384"/>
    </row>
    <row r="173" spans="1:8" s="41" customFormat="1" ht="17.100000000000001" customHeight="1" x14ac:dyDescent="0.25">
      <c r="A173" s="369">
        <v>157</v>
      </c>
      <c r="B173" s="369">
        <v>19</v>
      </c>
      <c r="C173" s="382" t="s">
        <v>2589</v>
      </c>
      <c r="D173" s="382" t="s">
        <v>86</v>
      </c>
      <c r="E173" s="382" t="s">
        <v>116</v>
      </c>
      <c r="F173" s="383">
        <v>61</v>
      </c>
      <c r="G173" s="367" t="str">
        <f t="shared" si="3"/>
        <v>Trung Bình</v>
      </c>
      <c r="H173" s="384"/>
    </row>
    <row r="174" spans="1:8" s="41" customFormat="1" ht="17.100000000000001" customHeight="1" x14ac:dyDescent="0.25">
      <c r="A174" s="369">
        <v>158</v>
      </c>
      <c r="B174" s="369">
        <v>20</v>
      </c>
      <c r="C174" s="382" t="s">
        <v>2590</v>
      </c>
      <c r="D174" s="382" t="s">
        <v>44</v>
      </c>
      <c r="E174" s="382" t="s">
        <v>26</v>
      </c>
      <c r="F174" s="383">
        <v>84</v>
      </c>
      <c r="G174" s="367" t="str">
        <f t="shared" si="3"/>
        <v>Tốt</v>
      </c>
      <c r="H174" s="384"/>
    </row>
    <row r="175" spans="1:8" s="41" customFormat="1" ht="17.100000000000001" customHeight="1" x14ac:dyDescent="0.25">
      <c r="A175" s="369">
        <v>159</v>
      </c>
      <c r="B175" s="369">
        <v>21</v>
      </c>
      <c r="C175" s="382" t="s">
        <v>2591</v>
      </c>
      <c r="D175" s="382" t="s">
        <v>18</v>
      </c>
      <c r="E175" s="382" t="s">
        <v>1887</v>
      </c>
      <c r="F175" s="383">
        <v>50</v>
      </c>
      <c r="G175" s="367" t="str">
        <f t="shared" si="3"/>
        <v>Trung Bình</v>
      </c>
      <c r="H175" s="384" t="s">
        <v>111</v>
      </c>
    </row>
    <row r="176" spans="1:8" s="41" customFormat="1" ht="17.100000000000001" customHeight="1" x14ac:dyDescent="0.25">
      <c r="A176" s="369">
        <v>160</v>
      </c>
      <c r="B176" s="369">
        <v>22</v>
      </c>
      <c r="C176" s="382" t="s">
        <v>2592</v>
      </c>
      <c r="D176" s="382" t="s">
        <v>2593</v>
      </c>
      <c r="E176" s="382" t="s">
        <v>11</v>
      </c>
      <c r="F176" s="383">
        <v>70</v>
      </c>
      <c r="G176" s="367" t="str">
        <f t="shared" si="3"/>
        <v>Khá</v>
      </c>
      <c r="H176" s="384"/>
    </row>
    <row r="177" spans="1:8" s="41" customFormat="1" ht="17.100000000000001" customHeight="1" x14ac:dyDescent="0.25">
      <c r="A177" s="369">
        <v>161</v>
      </c>
      <c r="B177" s="369">
        <v>23</v>
      </c>
      <c r="C177" s="382" t="s">
        <v>2594</v>
      </c>
      <c r="D177" s="382" t="s">
        <v>2595</v>
      </c>
      <c r="E177" s="382" t="s">
        <v>286</v>
      </c>
      <c r="F177" s="383">
        <v>56</v>
      </c>
      <c r="G177" s="367" t="str">
        <f t="shared" si="3"/>
        <v>Trung Bình</v>
      </c>
      <c r="H177" s="367"/>
    </row>
    <row r="178" spans="1:8" s="65" customFormat="1" ht="17.100000000000001" customHeight="1" x14ac:dyDescent="0.25">
      <c r="A178" s="369">
        <v>162</v>
      </c>
      <c r="B178" s="369">
        <v>24</v>
      </c>
      <c r="C178" s="382" t="s">
        <v>2596</v>
      </c>
      <c r="D178" s="382" t="s">
        <v>2597</v>
      </c>
      <c r="E178" s="382" t="s">
        <v>2598</v>
      </c>
      <c r="F178" s="383">
        <v>86</v>
      </c>
      <c r="G178" s="367" t="str">
        <f t="shared" si="3"/>
        <v>Tốt</v>
      </c>
      <c r="H178" s="384"/>
    </row>
    <row r="179" spans="1:8" s="41" customFormat="1" ht="17.100000000000001" customHeight="1" x14ac:dyDescent="0.25">
      <c r="A179" s="369">
        <v>163</v>
      </c>
      <c r="B179" s="369">
        <v>25</v>
      </c>
      <c r="C179" s="382" t="s">
        <v>2888</v>
      </c>
      <c r="D179" s="382" t="s">
        <v>2599</v>
      </c>
      <c r="E179" s="382" t="s">
        <v>83</v>
      </c>
      <c r="F179" s="383">
        <v>85</v>
      </c>
      <c r="G179" s="367" t="str">
        <f t="shared" si="3"/>
        <v>Tốt</v>
      </c>
      <c r="H179" s="385"/>
    </row>
    <row r="180" spans="1:8" s="41" customFormat="1" ht="17.100000000000001" customHeight="1" x14ac:dyDescent="0.25">
      <c r="A180" s="369">
        <v>164</v>
      </c>
      <c r="B180" s="369">
        <v>26</v>
      </c>
      <c r="C180" s="382" t="s">
        <v>2600</v>
      </c>
      <c r="D180" s="382" t="s">
        <v>182</v>
      </c>
      <c r="E180" s="382" t="s">
        <v>61</v>
      </c>
      <c r="F180" s="383">
        <v>64</v>
      </c>
      <c r="G180" s="367" t="str">
        <f t="shared" si="3"/>
        <v>Trung Bình</v>
      </c>
      <c r="H180" s="384" t="s">
        <v>111</v>
      </c>
    </row>
    <row r="181" spans="1:8" s="41" customFormat="1" ht="17.100000000000001" customHeight="1" x14ac:dyDescent="0.25">
      <c r="A181" s="369">
        <v>165</v>
      </c>
      <c r="B181" s="369">
        <v>27</v>
      </c>
      <c r="C181" s="382" t="s">
        <v>2601</v>
      </c>
      <c r="D181" s="382" t="s">
        <v>157</v>
      </c>
      <c r="E181" s="382" t="s">
        <v>166</v>
      </c>
      <c r="F181" s="383">
        <v>76</v>
      </c>
      <c r="G181" s="367" t="str">
        <f t="shared" si="3"/>
        <v>Khá</v>
      </c>
      <c r="H181" s="384"/>
    </row>
    <row r="182" spans="1:8" s="41" customFormat="1" ht="17.100000000000001" customHeight="1" x14ac:dyDescent="0.25">
      <c r="A182" s="369">
        <v>166</v>
      </c>
      <c r="B182" s="369">
        <v>28</v>
      </c>
      <c r="C182" s="382" t="s">
        <v>2602</v>
      </c>
      <c r="D182" s="382" t="s">
        <v>1426</v>
      </c>
      <c r="E182" s="382" t="s">
        <v>23</v>
      </c>
      <c r="F182" s="383">
        <v>61</v>
      </c>
      <c r="G182" s="367" t="str">
        <f t="shared" si="3"/>
        <v>Trung Bình</v>
      </c>
      <c r="H182" s="384"/>
    </row>
    <row r="183" spans="1:8" s="41" customFormat="1" ht="17.100000000000001" customHeight="1" x14ac:dyDescent="0.25">
      <c r="A183" s="369">
        <v>167</v>
      </c>
      <c r="B183" s="369">
        <v>29</v>
      </c>
      <c r="C183" s="382" t="s">
        <v>2603</v>
      </c>
      <c r="D183" s="382" t="s">
        <v>295</v>
      </c>
      <c r="E183" s="382" t="s">
        <v>87</v>
      </c>
      <c r="F183" s="383">
        <v>85</v>
      </c>
      <c r="G183" s="367" t="str">
        <f t="shared" si="3"/>
        <v>Tốt</v>
      </c>
      <c r="H183" s="384"/>
    </row>
    <row r="184" spans="1:8" s="41" customFormat="1" ht="17.100000000000001" customHeight="1" x14ac:dyDescent="0.25">
      <c r="A184" s="369">
        <v>168</v>
      </c>
      <c r="B184" s="369">
        <v>30</v>
      </c>
      <c r="C184" s="382" t="s">
        <v>2604</v>
      </c>
      <c r="D184" s="382" t="s">
        <v>77</v>
      </c>
      <c r="E184" s="382" t="s">
        <v>87</v>
      </c>
      <c r="F184" s="383">
        <v>96</v>
      </c>
      <c r="G184" s="367" t="str">
        <f t="shared" si="3"/>
        <v>Xuất sắc</v>
      </c>
      <c r="H184" s="384"/>
    </row>
    <row r="185" spans="1:8" s="41" customFormat="1" ht="17.100000000000001" customHeight="1" x14ac:dyDescent="0.25">
      <c r="A185" s="369">
        <v>169</v>
      </c>
      <c r="B185" s="369">
        <v>31</v>
      </c>
      <c r="C185" s="386" t="s">
        <v>2605</v>
      </c>
      <c r="D185" s="386" t="s">
        <v>145</v>
      </c>
      <c r="E185" s="386" t="s">
        <v>12</v>
      </c>
      <c r="F185" s="387">
        <v>0</v>
      </c>
      <c r="G185" s="367" t="str">
        <f t="shared" si="3"/>
        <v>Kém</v>
      </c>
      <c r="H185" s="388"/>
    </row>
    <row r="186" spans="1:8" s="41" customFormat="1" ht="17.100000000000001" customHeight="1" x14ac:dyDescent="0.25">
      <c r="A186" s="369">
        <v>170</v>
      </c>
      <c r="B186" s="369">
        <v>32</v>
      </c>
      <c r="C186" s="382" t="s">
        <v>2606</v>
      </c>
      <c r="D186" s="382" t="s">
        <v>262</v>
      </c>
      <c r="E186" s="382" t="s">
        <v>12</v>
      </c>
      <c r="F186" s="383">
        <v>76</v>
      </c>
      <c r="G186" s="367" t="str">
        <f t="shared" si="3"/>
        <v>Khá</v>
      </c>
      <c r="H186" s="384"/>
    </row>
    <row r="187" spans="1:8" s="41" customFormat="1" ht="17.100000000000001" customHeight="1" x14ac:dyDescent="0.25">
      <c r="A187" s="369">
        <v>171</v>
      </c>
      <c r="B187" s="369">
        <v>33</v>
      </c>
      <c r="C187" s="382" t="s">
        <v>2607</v>
      </c>
      <c r="D187" s="382" t="s">
        <v>162</v>
      </c>
      <c r="E187" s="382" t="s">
        <v>265</v>
      </c>
      <c r="F187" s="383">
        <v>65</v>
      </c>
      <c r="G187" s="367" t="str">
        <f t="shared" si="3"/>
        <v>Khá</v>
      </c>
      <c r="H187" s="384"/>
    </row>
    <row r="188" spans="1:8" s="41" customFormat="1" ht="17.100000000000001" customHeight="1" x14ac:dyDescent="0.25">
      <c r="A188" s="369">
        <v>172</v>
      </c>
      <c r="B188" s="369">
        <v>34</v>
      </c>
      <c r="C188" s="382" t="s">
        <v>2608</v>
      </c>
      <c r="D188" s="382" t="s">
        <v>626</v>
      </c>
      <c r="E188" s="382" t="s">
        <v>2609</v>
      </c>
      <c r="F188" s="383">
        <v>63</v>
      </c>
      <c r="G188" s="367" t="str">
        <f t="shared" si="3"/>
        <v>Trung Bình</v>
      </c>
      <c r="H188" s="384"/>
    </row>
    <row r="189" spans="1:8" s="41" customFormat="1" ht="17.100000000000001" customHeight="1" x14ac:dyDescent="0.25">
      <c r="A189" s="369">
        <v>173</v>
      </c>
      <c r="B189" s="369">
        <v>35</v>
      </c>
      <c r="C189" s="382" t="s">
        <v>2610</v>
      </c>
      <c r="D189" s="382" t="s">
        <v>2611</v>
      </c>
      <c r="E189" s="382" t="s">
        <v>139</v>
      </c>
      <c r="F189" s="383">
        <v>96</v>
      </c>
      <c r="G189" s="367" t="str">
        <f t="shared" si="3"/>
        <v>Xuất sắc</v>
      </c>
      <c r="H189" s="384"/>
    </row>
    <row r="190" spans="1:8" s="41" customFormat="1" ht="17.100000000000001" customHeight="1" x14ac:dyDescent="0.25">
      <c r="A190" s="369">
        <v>174</v>
      </c>
      <c r="B190" s="369">
        <v>36</v>
      </c>
      <c r="C190" s="382" t="s">
        <v>2612</v>
      </c>
      <c r="D190" s="382" t="s">
        <v>191</v>
      </c>
      <c r="E190" s="382" t="s">
        <v>140</v>
      </c>
      <c r="F190" s="383">
        <v>81</v>
      </c>
      <c r="G190" s="367" t="str">
        <f t="shared" si="3"/>
        <v>Tốt</v>
      </c>
      <c r="H190" s="384"/>
    </row>
    <row r="191" spans="1:8" s="41" customFormat="1" ht="17.100000000000001" customHeight="1" x14ac:dyDescent="0.25">
      <c r="A191" s="369">
        <v>175</v>
      </c>
      <c r="B191" s="369">
        <v>37</v>
      </c>
      <c r="C191" s="382" t="s">
        <v>2613</v>
      </c>
      <c r="D191" s="382" t="s">
        <v>48</v>
      </c>
      <c r="E191" s="382" t="s">
        <v>161</v>
      </c>
      <c r="F191" s="383">
        <v>85</v>
      </c>
      <c r="G191" s="367" t="str">
        <f t="shared" si="3"/>
        <v>Tốt</v>
      </c>
      <c r="H191" s="389"/>
    </row>
    <row r="192" spans="1:8" s="41" customFormat="1" ht="17.100000000000001" customHeight="1" x14ac:dyDescent="0.25">
      <c r="A192" s="369">
        <v>176</v>
      </c>
      <c r="B192" s="369">
        <v>38</v>
      </c>
      <c r="C192" s="382" t="s">
        <v>2614</v>
      </c>
      <c r="D192" s="382" t="s">
        <v>200</v>
      </c>
      <c r="E192" s="382" t="s">
        <v>161</v>
      </c>
      <c r="F192" s="383">
        <v>83</v>
      </c>
      <c r="G192" s="367" t="str">
        <f t="shared" si="3"/>
        <v>Tốt</v>
      </c>
      <c r="H192" s="384"/>
    </row>
    <row r="193" spans="1:8" s="41" customFormat="1" ht="17.100000000000001" customHeight="1" x14ac:dyDescent="0.25">
      <c r="A193" s="369">
        <v>177</v>
      </c>
      <c r="B193" s="369">
        <v>39</v>
      </c>
      <c r="C193" s="382" t="s">
        <v>2615</v>
      </c>
      <c r="D193" s="382" t="s">
        <v>2616</v>
      </c>
      <c r="E193" s="382" t="s">
        <v>1295</v>
      </c>
      <c r="F193" s="383">
        <v>80</v>
      </c>
      <c r="G193" s="367" t="str">
        <f t="shared" si="3"/>
        <v>Tốt</v>
      </c>
      <c r="H193" s="384"/>
    </row>
    <row r="194" spans="1:8" s="41" customFormat="1" ht="17.100000000000001" customHeight="1" x14ac:dyDescent="0.25">
      <c r="A194" s="369">
        <v>178</v>
      </c>
      <c r="B194" s="369">
        <v>40</v>
      </c>
      <c r="C194" s="382" t="s">
        <v>2617</v>
      </c>
      <c r="D194" s="382" t="s">
        <v>172</v>
      </c>
      <c r="E194" s="382" t="s">
        <v>66</v>
      </c>
      <c r="F194" s="383">
        <v>76</v>
      </c>
      <c r="G194" s="367" t="str">
        <f t="shared" si="3"/>
        <v>Khá</v>
      </c>
      <c r="H194" s="384"/>
    </row>
    <row r="195" spans="1:8" s="41" customFormat="1" ht="17.100000000000001" customHeight="1" x14ac:dyDescent="0.25">
      <c r="A195" s="40"/>
      <c r="B195" s="369"/>
      <c r="C195" s="390" t="s">
        <v>2618</v>
      </c>
      <c r="D195" s="375"/>
      <c r="E195" s="375"/>
      <c r="F195" s="367"/>
      <c r="G195" s="367"/>
      <c r="H195" s="375"/>
    </row>
    <row r="196" spans="1:8" s="41" customFormat="1" ht="17.100000000000001" customHeight="1" x14ac:dyDescent="0.25">
      <c r="A196" s="369">
        <v>179</v>
      </c>
      <c r="B196" s="369">
        <v>1</v>
      </c>
      <c r="C196" s="391" t="s">
        <v>2619</v>
      </c>
      <c r="D196" s="392" t="s">
        <v>2620</v>
      </c>
      <c r="E196" s="392" t="s">
        <v>39</v>
      </c>
      <c r="F196" s="393">
        <v>35</v>
      </c>
      <c r="G196" s="367" t="str">
        <f t="shared" si="3"/>
        <v>Yếu</v>
      </c>
      <c r="H196" s="369"/>
    </row>
    <row r="197" spans="1:8" s="41" customFormat="1" ht="17.100000000000001" customHeight="1" x14ac:dyDescent="0.25">
      <c r="A197" s="369">
        <v>180</v>
      </c>
      <c r="B197" s="369">
        <v>2</v>
      </c>
      <c r="C197" s="391" t="s">
        <v>2621</v>
      </c>
      <c r="D197" s="392" t="s">
        <v>2622</v>
      </c>
      <c r="E197" s="392" t="s">
        <v>7</v>
      </c>
      <c r="F197" s="393">
        <v>82</v>
      </c>
      <c r="G197" s="367" t="str">
        <f t="shared" si="3"/>
        <v>Tốt</v>
      </c>
      <c r="H197" s="369" t="s">
        <v>2515</v>
      </c>
    </row>
    <row r="198" spans="1:8" s="41" customFormat="1" ht="17.100000000000001" customHeight="1" x14ac:dyDescent="0.25">
      <c r="A198" s="369">
        <v>181</v>
      </c>
      <c r="B198" s="369">
        <v>3</v>
      </c>
      <c r="C198" s="391" t="s">
        <v>2623</v>
      </c>
      <c r="D198" s="392" t="s">
        <v>2624</v>
      </c>
      <c r="E198" s="392" t="s">
        <v>502</v>
      </c>
      <c r="F198" s="369">
        <v>83</v>
      </c>
      <c r="G198" s="367" t="str">
        <f t="shared" si="3"/>
        <v>Tốt</v>
      </c>
      <c r="H198" s="369"/>
    </row>
    <row r="199" spans="1:8" s="41" customFormat="1" ht="17.100000000000001" customHeight="1" x14ac:dyDescent="0.25">
      <c r="A199" s="369">
        <v>182</v>
      </c>
      <c r="B199" s="369">
        <v>4</v>
      </c>
      <c r="C199" s="391" t="s">
        <v>2625</v>
      </c>
      <c r="D199" s="392" t="s">
        <v>2626</v>
      </c>
      <c r="E199" s="392" t="s">
        <v>47</v>
      </c>
      <c r="F199" s="369">
        <v>81</v>
      </c>
      <c r="G199" s="367" t="str">
        <f t="shared" si="3"/>
        <v>Tốt</v>
      </c>
      <c r="H199" s="369" t="s">
        <v>2515</v>
      </c>
    </row>
    <row r="200" spans="1:8" s="41" customFormat="1" ht="17.100000000000001" customHeight="1" x14ac:dyDescent="0.25">
      <c r="A200" s="369">
        <v>183</v>
      </c>
      <c r="B200" s="369">
        <v>5</v>
      </c>
      <c r="C200" s="391" t="s">
        <v>2627</v>
      </c>
      <c r="D200" s="392" t="s">
        <v>417</v>
      </c>
      <c r="E200" s="392" t="s">
        <v>76</v>
      </c>
      <c r="F200" s="393">
        <v>86</v>
      </c>
      <c r="G200" s="367" t="str">
        <f t="shared" si="3"/>
        <v>Tốt</v>
      </c>
      <c r="H200" s="369"/>
    </row>
    <row r="201" spans="1:8" s="41" customFormat="1" ht="17.100000000000001" customHeight="1" x14ac:dyDescent="0.25">
      <c r="A201" s="369">
        <v>184</v>
      </c>
      <c r="B201" s="369">
        <v>6</v>
      </c>
      <c r="C201" s="394" t="s">
        <v>2628</v>
      </c>
      <c r="D201" s="373" t="s">
        <v>2629</v>
      </c>
      <c r="E201" s="373" t="s">
        <v>8</v>
      </c>
      <c r="F201" s="393">
        <v>85</v>
      </c>
      <c r="G201" s="367" t="str">
        <f t="shared" si="3"/>
        <v>Tốt</v>
      </c>
      <c r="H201" s="369"/>
    </row>
    <row r="202" spans="1:8" s="41" customFormat="1" ht="17.100000000000001" customHeight="1" x14ac:dyDescent="0.25">
      <c r="A202" s="369">
        <v>185</v>
      </c>
      <c r="B202" s="369">
        <v>7</v>
      </c>
      <c r="C202" s="394" t="s">
        <v>2630</v>
      </c>
      <c r="D202" s="373" t="s">
        <v>2631</v>
      </c>
      <c r="E202" s="373" t="s">
        <v>59</v>
      </c>
      <c r="F202" s="393">
        <v>66</v>
      </c>
      <c r="G202" s="367" t="str">
        <f t="shared" si="3"/>
        <v>Khá</v>
      </c>
      <c r="H202" s="369"/>
    </row>
    <row r="203" spans="1:8" s="41" customFormat="1" ht="17.100000000000001" customHeight="1" x14ac:dyDescent="0.25">
      <c r="A203" s="369">
        <v>186</v>
      </c>
      <c r="B203" s="369">
        <v>8</v>
      </c>
      <c r="C203" s="394" t="s">
        <v>2632</v>
      </c>
      <c r="D203" s="373" t="s">
        <v>2633</v>
      </c>
      <c r="E203" s="373" t="s">
        <v>286</v>
      </c>
      <c r="F203" s="393">
        <v>60</v>
      </c>
      <c r="G203" s="367" t="str">
        <f t="shared" si="3"/>
        <v>Trung Bình</v>
      </c>
      <c r="H203" s="369"/>
    </row>
    <row r="204" spans="1:8" s="41" customFormat="1" ht="17.100000000000001" customHeight="1" x14ac:dyDescent="0.25">
      <c r="A204" s="369">
        <v>187</v>
      </c>
      <c r="B204" s="369">
        <v>9</v>
      </c>
      <c r="C204" s="394" t="s">
        <v>2634</v>
      </c>
      <c r="D204" s="373" t="s">
        <v>18</v>
      </c>
      <c r="E204" s="373" t="s">
        <v>17</v>
      </c>
      <c r="F204" s="393">
        <v>85</v>
      </c>
      <c r="G204" s="367" t="str">
        <f t="shared" si="3"/>
        <v>Tốt</v>
      </c>
      <c r="H204" s="369"/>
    </row>
    <row r="205" spans="1:8" s="41" customFormat="1" ht="17.100000000000001" customHeight="1" x14ac:dyDescent="0.25">
      <c r="A205" s="369">
        <v>188</v>
      </c>
      <c r="B205" s="369">
        <v>10</v>
      </c>
      <c r="C205" s="394" t="s">
        <v>2635</v>
      </c>
      <c r="D205" s="373" t="s">
        <v>980</v>
      </c>
      <c r="E205" s="373" t="s">
        <v>245</v>
      </c>
      <c r="F205" s="393">
        <v>85</v>
      </c>
      <c r="G205" s="367" t="str">
        <f t="shared" si="3"/>
        <v>Tốt</v>
      </c>
      <c r="H205" s="369"/>
    </row>
    <row r="206" spans="1:8" s="41" customFormat="1" ht="17.100000000000001" customHeight="1" x14ac:dyDescent="0.25">
      <c r="A206" s="369">
        <v>189</v>
      </c>
      <c r="B206" s="369">
        <v>11</v>
      </c>
      <c r="C206" s="394" t="s">
        <v>2636</v>
      </c>
      <c r="D206" s="373" t="s">
        <v>2637</v>
      </c>
      <c r="E206" s="373" t="s">
        <v>66</v>
      </c>
      <c r="F206" s="393">
        <v>70</v>
      </c>
      <c r="G206" s="367" t="str">
        <f t="shared" si="3"/>
        <v>Khá</v>
      </c>
      <c r="H206" s="369"/>
    </row>
    <row r="207" spans="1:8" s="41" customFormat="1" ht="17.100000000000001" customHeight="1" x14ac:dyDescent="0.25">
      <c r="A207" s="369">
        <v>190</v>
      </c>
      <c r="B207" s="369">
        <v>12</v>
      </c>
      <c r="C207" s="391" t="s">
        <v>2638</v>
      </c>
      <c r="D207" s="395" t="s">
        <v>42</v>
      </c>
      <c r="E207" s="395" t="s">
        <v>66</v>
      </c>
      <c r="F207" s="393">
        <v>71</v>
      </c>
      <c r="G207" s="367" t="str">
        <f t="shared" si="3"/>
        <v>Khá</v>
      </c>
      <c r="H207" s="369"/>
    </row>
    <row r="208" spans="1:8" s="41" customFormat="1" ht="17.100000000000001" customHeight="1" x14ac:dyDescent="0.25">
      <c r="A208" s="369"/>
      <c r="B208" s="375"/>
      <c r="C208" s="374" t="s">
        <v>2639</v>
      </c>
      <c r="D208" s="375"/>
      <c r="E208" s="389"/>
      <c r="F208" s="369"/>
      <c r="G208" s="375"/>
      <c r="H208" s="369"/>
    </row>
    <row r="209" spans="1:8" s="41" customFormat="1" ht="17.100000000000001" customHeight="1" x14ac:dyDescent="0.25">
      <c r="A209" s="369">
        <v>191</v>
      </c>
      <c r="B209" s="369">
        <v>1</v>
      </c>
      <c r="C209" s="396" t="s">
        <v>2640</v>
      </c>
      <c r="D209" s="397" t="s">
        <v>2641</v>
      </c>
      <c r="E209" s="397" t="s">
        <v>34</v>
      </c>
      <c r="F209" s="398">
        <v>65</v>
      </c>
      <c r="G209" s="367" t="str">
        <f t="shared" ref="G209:G265" si="4">IF(F209&gt;89, "Xuất sắc",IF(F209&gt;79, "Tốt",IF(F209&gt;64,"Khá",IF(F209&gt;49,"Trung Bình",IF(F209&gt;34,"Yếu","Kém")))))</f>
        <v>Khá</v>
      </c>
      <c r="H209" s="368"/>
    </row>
    <row r="210" spans="1:8" s="41" customFormat="1" ht="17.100000000000001" customHeight="1" x14ac:dyDescent="0.25">
      <c r="A210" s="369">
        <v>192</v>
      </c>
      <c r="B210" s="369">
        <v>2</v>
      </c>
      <c r="C210" s="375" t="s">
        <v>2642</v>
      </c>
      <c r="D210" s="389" t="s">
        <v>1689</v>
      </c>
      <c r="E210" s="389" t="s">
        <v>6</v>
      </c>
      <c r="F210" s="369">
        <v>92</v>
      </c>
      <c r="G210" s="367" t="str">
        <f t="shared" si="4"/>
        <v>Xuất sắc</v>
      </c>
      <c r="H210" s="368"/>
    </row>
    <row r="211" spans="1:8" s="41" customFormat="1" ht="17.100000000000001" customHeight="1" x14ac:dyDescent="0.25">
      <c r="A211" s="369">
        <v>193</v>
      </c>
      <c r="B211" s="369">
        <v>3</v>
      </c>
      <c r="C211" s="375" t="s">
        <v>2643</v>
      </c>
      <c r="D211" s="389" t="s">
        <v>2644</v>
      </c>
      <c r="E211" s="389" t="s">
        <v>304</v>
      </c>
      <c r="F211" s="369">
        <v>87</v>
      </c>
      <c r="G211" s="367" t="str">
        <f t="shared" si="4"/>
        <v>Tốt</v>
      </c>
      <c r="H211" s="368"/>
    </row>
    <row r="212" spans="1:8" s="65" customFormat="1" ht="17.100000000000001" customHeight="1" x14ac:dyDescent="0.25">
      <c r="A212" s="369">
        <v>194</v>
      </c>
      <c r="B212" s="369">
        <v>4</v>
      </c>
      <c r="C212" s="375" t="s">
        <v>2645</v>
      </c>
      <c r="D212" s="389" t="s">
        <v>171</v>
      </c>
      <c r="E212" s="389" t="s">
        <v>38</v>
      </c>
      <c r="F212" s="369">
        <v>96</v>
      </c>
      <c r="G212" s="367" t="str">
        <f t="shared" si="4"/>
        <v>Xuất sắc</v>
      </c>
      <c r="H212" s="368"/>
    </row>
    <row r="213" spans="1:8" s="41" customFormat="1" ht="17.100000000000001" customHeight="1" x14ac:dyDescent="0.25">
      <c r="A213" s="369">
        <v>195</v>
      </c>
      <c r="B213" s="369">
        <v>5</v>
      </c>
      <c r="C213" s="375" t="s">
        <v>2646</v>
      </c>
      <c r="D213" s="389" t="s">
        <v>273</v>
      </c>
      <c r="E213" s="389" t="s">
        <v>39</v>
      </c>
      <c r="F213" s="369">
        <v>96</v>
      </c>
      <c r="G213" s="367" t="str">
        <f t="shared" si="4"/>
        <v>Xuất sắc</v>
      </c>
      <c r="H213" s="368"/>
    </row>
    <row r="214" spans="1:8" s="41" customFormat="1" ht="17.100000000000001" customHeight="1" x14ac:dyDescent="0.25">
      <c r="A214" s="369">
        <v>196</v>
      </c>
      <c r="B214" s="369">
        <v>6</v>
      </c>
      <c r="C214" s="396" t="s">
        <v>2647</v>
      </c>
      <c r="D214" s="397" t="s">
        <v>242</v>
      </c>
      <c r="E214" s="397" t="s">
        <v>2648</v>
      </c>
      <c r="F214" s="398">
        <v>73</v>
      </c>
      <c r="G214" s="367" t="str">
        <f t="shared" si="4"/>
        <v>Khá</v>
      </c>
      <c r="H214" s="369"/>
    </row>
    <row r="215" spans="1:8" s="41" customFormat="1" ht="17.100000000000001" customHeight="1" x14ac:dyDescent="0.25">
      <c r="A215" s="369">
        <v>197</v>
      </c>
      <c r="B215" s="369">
        <v>7</v>
      </c>
      <c r="C215" s="396" t="s">
        <v>2649</v>
      </c>
      <c r="D215" s="397" t="s">
        <v>44</v>
      </c>
      <c r="E215" s="397" t="s">
        <v>290</v>
      </c>
      <c r="F215" s="398">
        <v>90</v>
      </c>
      <c r="G215" s="367" t="str">
        <f t="shared" si="4"/>
        <v>Xuất sắc</v>
      </c>
      <c r="H215" s="368"/>
    </row>
    <row r="216" spans="1:8" s="41" customFormat="1" ht="17.100000000000001" customHeight="1" x14ac:dyDescent="0.25">
      <c r="A216" s="369">
        <v>198</v>
      </c>
      <c r="B216" s="369">
        <v>8</v>
      </c>
      <c r="C216" s="396" t="s">
        <v>2650</v>
      </c>
      <c r="D216" s="397" t="s">
        <v>162</v>
      </c>
      <c r="E216" s="397" t="s">
        <v>2651</v>
      </c>
      <c r="F216" s="398">
        <v>81</v>
      </c>
      <c r="G216" s="367" t="str">
        <f t="shared" si="4"/>
        <v>Tốt</v>
      </c>
      <c r="H216" s="368"/>
    </row>
    <row r="217" spans="1:8" s="41" customFormat="1" ht="17.100000000000001" customHeight="1" x14ac:dyDescent="0.25">
      <c r="A217" s="369">
        <v>199</v>
      </c>
      <c r="B217" s="369">
        <v>9</v>
      </c>
      <c r="C217" s="396" t="s">
        <v>2652</v>
      </c>
      <c r="D217" s="397" t="s">
        <v>104</v>
      </c>
      <c r="E217" s="397" t="s">
        <v>7</v>
      </c>
      <c r="F217" s="398">
        <v>60</v>
      </c>
      <c r="G217" s="367" t="str">
        <f t="shared" si="4"/>
        <v>Trung Bình</v>
      </c>
      <c r="H217" s="368"/>
    </row>
    <row r="218" spans="1:8" s="41" customFormat="1" ht="17.100000000000001" customHeight="1" x14ac:dyDescent="0.25">
      <c r="A218" s="369">
        <v>200</v>
      </c>
      <c r="B218" s="369">
        <v>10</v>
      </c>
      <c r="C218" s="396" t="s">
        <v>2653</v>
      </c>
      <c r="D218" s="397" t="s">
        <v>2654</v>
      </c>
      <c r="E218" s="397" t="s">
        <v>2655</v>
      </c>
      <c r="F218" s="398">
        <v>65</v>
      </c>
      <c r="G218" s="367" t="str">
        <f t="shared" si="4"/>
        <v>Khá</v>
      </c>
      <c r="H218" s="368"/>
    </row>
    <row r="219" spans="1:8" s="41" customFormat="1" ht="17.100000000000001" customHeight="1" x14ac:dyDescent="0.25">
      <c r="A219" s="369">
        <v>201</v>
      </c>
      <c r="B219" s="369">
        <v>11</v>
      </c>
      <c r="C219" s="396" t="s">
        <v>2656</v>
      </c>
      <c r="D219" s="397" t="s">
        <v>2657</v>
      </c>
      <c r="E219" s="397" t="s">
        <v>40</v>
      </c>
      <c r="F219" s="398">
        <v>69</v>
      </c>
      <c r="G219" s="367" t="str">
        <f t="shared" si="4"/>
        <v>Khá</v>
      </c>
      <c r="H219" s="368"/>
    </row>
    <row r="220" spans="1:8" s="41" customFormat="1" ht="17.100000000000001" customHeight="1" x14ac:dyDescent="0.25">
      <c r="A220" s="369">
        <v>202</v>
      </c>
      <c r="B220" s="369">
        <v>12</v>
      </c>
      <c r="C220" s="396" t="s">
        <v>2658</v>
      </c>
      <c r="D220" s="397" t="s">
        <v>393</v>
      </c>
      <c r="E220" s="397" t="s">
        <v>41</v>
      </c>
      <c r="F220" s="398">
        <v>87</v>
      </c>
      <c r="G220" s="367" t="str">
        <f t="shared" si="4"/>
        <v>Tốt</v>
      </c>
      <c r="H220" s="368"/>
    </row>
    <row r="221" spans="1:8" s="41" customFormat="1" ht="17.100000000000001" customHeight="1" x14ac:dyDescent="0.25">
      <c r="A221" s="369">
        <v>203</v>
      </c>
      <c r="B221" s="369">
        <v>13</v>
      </c>
      <c r="C221" s="396" t="s">
        <v>2659</v>
      </c>
      <c r="D221" s="397" t="s">
        <v>186</v>
      </c>
      <c r="E221" s="397" t="s">
        <v>45</v>
      </c>
      <c r="F221" s="398">
        <v>65</v>
      </c>
      <c r="G221" s="367" t="str">
        <f t="shared" si="4"/>
        <v>Khá</v>
      </c>
      <c r="H221" s="368"/>
    </row>
    <row r="222" spans="1:8" s="41" customFormat="1" ht="17.100000000000001" customHeight="1" x14ac:dyDescent="0.25">
      <c r="A222" s="369">
        <v>204</v>
      </c>
      <c r="B222" s="369">
        <v>14</v>
      </c>
      <c r="C222" s="396" t="s">
        <v>2660</v>
      </c>
      <c r="D222" s="397" t="s">
        <v>176</v>
      </c>
      <c r="E222" s="397" t="s">
        <v>45</v>
      </c>
      <c r="F222" s="398">
        <v>76</v>
      </c>
      <c r="G222" s="367" t="str">
        <f t="shared" si="4"/>
        <v>Khá</v>
      </c>
      <c r="H222" s="368"/>
    </row>
    <row r="223" spans="1:8" s="41" customFormat="1" ht="17.100000000000001" customHeight="1" x14ac:dyDescent="0.25">
      <c r="A223" s="369">
        <v>205</v>
      </c>
      <c r="B223" s="369">
        <v>15</v>
      </c>
      <c r="C223" s="396" t="s">
        <v>2661</v>
      </c>
      <c r="D223" s="397" t="s">
        <v>2662</v>
      </c>
      <c r="E223" s="397" t="s">
        <v>95</v>
      </c>
      <c r="F223" s="398">
        <v>57</v>
      </c>
      <c r="G223" s="367" t="str">
        <f t="shared" si="4"/>
        <v>Trung Bình</v>
      </c>
      <c r="H223" s="368"/>
    </row>
    <row r="224" spans="1:8" s="41" customFormat="1" ht="17.100000000000001" customHeight="1" x14ac:dyDescent="0.25">
      <c r="A224" s="369">
        <v>206</v>
      </c>
      <c r="B224" s="369">
        <v>16</v>
      </c>
      <c r="C224" s="396" t="s">
        <v>2663</v>
      </c>
      <c r="D224" s="397" t="s">
        <v>626</v>
      </c>
      <c r="E224" s="397" t="s">
        <v>95</v>
      </c>
      <c r="F224" s="398">
        <v>62</v>
      </c>
      <c r="G224" s="367" t="str">
        <f t="shared" si="4"/>
        <v>Trung Bình</v>
      </c>
      <c r="H224" s="368"/>
    </row>
    <row r="225" spans="1:8" s="41" customFormat="1" ht="17.100000000000001" customHeight="1" x14ac:dyDescent="0.25">
      <c r="A225" s="369">
        <v>207</v>
      </c>
      <c r="B225" s="369">
        <v>17</v>
      </c>
      <c r="C225" s="396" t="s">
        <v>2664</v>
      </c>
      <c r="D225" s="397" t="s">
        <v>86</v>
      </c>
      <c r="E225" s="397" t="s">
        <v>156</v>
      </c>
      <c r="F225" s="398">
        <v>59</v>
      </c>
      <c r="G225" s="367" t="str">
        <f t="shared" si="4"/>
        <v>Trung Bình</v>
      </c>
      <c r="H225" s="368"/>
    </row>
    <row r="226" spans="1:8" s="41" customFormat="1" ht="17.100000000000001" customHeight="1" x14ac:dyDescent="0.25">
      <c r="A226" s="369">
        <v>208</v>
      </c>
      <c r="B226" s="369">
        <v>18</v>
      </c>
      <c r="C226" s="396" t="s">
        <v>2665</v>
      </c>
      <c r="D226" s="397" t="s">
        <v>784</v>
      </c>
      <c r="E226" s="397" t="s">
        <v>54</v>
      </c>
      <c r="F226" s="398">
        <v>76</v>
      </c>
      <c r="G226" s="367" t="str">
        <f t="shared" si="4"/>
        <v>Khá</v>
      </c>
      <c r="H226" s="369"/>
    </row>
    <row r="227" spans="1:8" s="41" customFormat="1" ht="17.100000000000001" customHeight="1" x14ac:dyDescent="0.25">
      <c r="A227" s="369">
        <v>209</v>
      </c>
      <c r="B227" s="369">
        <v>19</v>
      </c>
      <c r="C227" s="396" t="s">
        <v>2666</v>
      </c>
      <c r="D227" s="397" t="s">
        <v>18</v>
      </c>
      <c r="E227" s="397" t="s">
        <v>16</v>
      </c>
      <c r="F227" s="398">
        <v>0</v>
      </c>
      <c r="G227" s="367" t="str">
        <f t="shared" si="4"/>
        <v>Kém</v>
      </c>
      <c r="H227" s="369"/>
    </row>
    <row r="228" spans="1:8" s="41" customFormat="1" ht="17.100000000000001" customHeight="1" x14ac:dyDescent="0.25">
      <c r="A228" s="369">
        <v>210</v>
      </c>
      <c r="B228" s="369">
        <v>20</v>
      </c>
      <c r="C228" s="396" t="s">
        <v>2667</v>
      </c>
      <c r="D228" s="397" t="s">
        <v>127</v>
      </c>
      <c r="E228" s="397" t="s">
        <v>79</v>
      </c>
      <c r="F228" s="398">
        <v>89</v>
      </c>
      <c r="G228" s="367" t="str">
        <f t="shared" si="4"/>
        <v>Tốt</v>
      </c>
      <c r="H228" s="368"/>
    </row>
    <row r="229" spans="1:8" s="41" customFormat="1" ht="17.100000000000001" customHeight="1" x14ac:dyDescent="0.25">
      <c r="A229" s="369">
        <v>211</v>
      </c>
      <c r="B229" s="369">
        <v>21</v>
      </c>
      <c r="C229" s="396" t="s">
        <v>2668</v>
      </c>
      <c r="D229" s="397" t="s">
        <v>94</v>
      </c>
      <c r="E229" s="397" t="s">
        <v>100</v>
      </c>
      <c r="F229" s="398">
        <v>66</v>
      </c>
      <c r="G229" s="367" t="str">
        <f t="shared" si="4"/>
        <v>Khá</v>
      </c>
      <c r="H229" s="369"/>
    </row>
    <row r="230" spans="1:8" s="41" customFormat="1" ht="17.100000000000001" customHeight="1" x14ac:dyDescent="0.25">
      <c r="A230" s="369">
        <v>212</v>
      </c>
      <c r="B230" s="369">
        <v>22</v>
      </c>
      <c r="C230" s="396" t="s">
        <v>2669</v>
      </c>
      <c r="D230" s="397" t="s">
        <v>2355</v>
      </c>
      <c r="E230" s="397" t="s">
        <v>100</v>
      </c>
      <c r="F230" s="398">
        <v>76</v>
      </c>
      <c r="G230" s="367" t="str">
        <f t="shared" si="4"/>
        <v>Khá</v>
      </c>
      <c r="H230" s="369"/>
    </row>
    <row r="231" spans="1:8" s="41" customFormat="1" ht="17.100000000000001" customHeight="1" x14ac:dyDescent="0.25">
      <c r="A231" s="369">
        <v>213</v>
      </c>
      <c r="B231" s="369">
        <v>23</v>
      </c>
      <c r="C231" s="396" t="s">
        <v>2670</v>
      </c>
      <c r="D231" s="397" t="s">
        <v>2671</v>
      </c>
      <c r="E231" s="397" t="s">
        <v>2672</v>
      </c>
      <c r="F231" s="398">
        <v>76</v>
      </c>
      <c r="G231" s="367" t="str">
        <f t="shared" si="4"/>
        <v>Khá</v>
      </c>
      <c r="H231" s="369"/>
    </row>
    <row r="232" spans="1:8" s="41" customFormat="1" ht="17.100000000000001" customHeight="1" x14ac:dyDescent="0.25">
      <c r="A232" s="369">
        <v>214</v>
      </c>
      <c r="B232" s="369">
        <v>24</v>
      </c>
      <c r="C232" s="396" t="s">
        <v>2673</v>
      </c>
      <c r="D232" s="397" t="s">
        <v>278</v>
      </c>
      <c r="E232" s="397" t="s">
        <v>135</v>
      </c>
      <c r="F232" s="398">
        <v>74</v>
      </c>
      <c r="G232" s="367" t="str">
        <f t="shared" si="4"/>
        <v>Khá</v>
      </c>
      <c r="H232" s="369"/>
    </row>
    <row r="233" spans="1:8" s="41" customFormat="1" ht="17.100000000000001" customHeight="1" x14ac:dyDescent="0.25">
      <c r="A233" s="369">
        <v>215</v>
      </c>
      <c r="B233" s="369">
        <v>25</v>
      </c>
      <c r="C233" s="396" t="s">
        <v>2674</v>
      </c>
      <c r="D233" s="397" t="s">
        <v>703</v>
      </c>
      <c r="E233" s="397" t="s">
        <v>80</v>
      </c>
      <c r="F233" s="398">
        <v>60</v>
      </c>
      <c r="G233" s="367" t="str">
        <f t="shared" si="4"/>
        <v>Trung Bình</v>
      </c>
      <c r="H233" s="369"/>
    </row>
    <row r="234" spans="1:8" s="41" customFormat="1" ht="17.100000000000001" customHeight="1" x14ac:dyDescent="0.25">
      <c r="A234" s="369">
        <v>216</v>
      </c>
      <c r="B234" s="369">
        <v>26</v>
      </c>
      <c r="C234" s="396" t="s">
        <v>2675</v>
      </c>
      <c r="D234" s="397" t="s">
        <v>2676</v>
      </c>
      <c r="E234" s="397" t="s">
        <v>116</v>
      </c>
      <c r="F234" s="398">
        <v>76</v>
      </c>
      <c r="G234" s="367" t="str">
        <f t="shared" si="4"/>
        <v>Khá</v>
      </c>
      <c r="H234" s="384"/>
    </row>
    <row r="235" spans="1:8" s="41" customFormat="1" ht="17.100000000000001" customHeight="1" x14ac:dyDescent="0.25">
      <c r="A235" s="369">
        <v>217</v>
      </c>
      <c r="B235" s="369">
        <v>27</v>
      </c>
      <c r="C235" s="396" t="s">
        <v>2677</v>
      </c>
      <c r="D235" s="397" t="s">
        <v>42</v>
      </c>
      <c r="E235" s="397" t="s">
        <v>173</v>
      </c>
      <c r="F235" s="398">
        <v>86</v>
      </c>
      <c r="G235" s="367" t="str">
        <f t="shared" si="4"/>
        <v>Tốt</v>
      </c>
      <c r="H235" s="375"/>
    </row>
    <row r="236" spans="1:8" s="41" customFormat="1" ht="17.100000000000001" customHeight="1" x14ac:dyDescent="0.25">
      <c r="A236" s="369">
        <v>218</v>
      </c>
      <c r="B236" s="369">
        <v>28</v>
      </c>
      <c r="C236" s="396" t="s">
        <v>2678</v>
      </c>
      <c r="D236" s="397" t="s">
        <v>2679</v>
      </c>
      <c r="E236" s="397" t="s">
        <v>158</v>
      </c>
      <c r="F236" s="398">
        <v>44</v>
      </c>
      <c r="G236" s="367" t="str">
        <f t="shared" si="4"/>
        <v>Yếu</v>
      </c>
      <c r="H236" s="375"/>
    </row>
    <row r="237" spans="1:8" s="41" customFormat="1" ht="17.100000000000001" customHeight="1" x14ac:dyDescent="0.25">
      <c r="A237" s="369">
        <v>219</v>
      </c>
      <c r="B237" s="369">
        <v>29</v>
      </c>
      <c r="C237" s="396" t="s">
        <v>2680</v>
      </c>
      <c r="D237" s="397" t="s">
        <v>790</v>
      </c>
      <c r="E237" s="397" t="s">
        <v>158</v>
      </c>
      <c r="F237" s="398">
        <v>80</v>
      </c>
      <c r="G237" s="367" t="str">
        <f t="shared" si="4"/>
        <v>Tốt</v>
      </c>
      <c r="H237" s="368"/>
    </row>
    <row r="238" spans="1:8" s="41" customFormat="1" ht="17.100000000000001" customHeight="1" x14ac:dyDescent="0.25">
      <c r="A238" s="369">
        <v>220</v>
      </c>
      <c r="B238" s="369">
        <v>30</v>
      </c>
      <c r="C238" s="396" t="s">
        <v>2681</v>
      </c>
      <c r="D238" s="397" t="s">
        <v>255</v>
      </c>
      <c r="E238" s="397" t="s">
        <v>26</v>
      </c>
      <c r="F238" s="398">
        <v>71</v>
      </c>
      <c r="G238" s="367" t="str">
        <f t="shared" si="4"/>
        <v>Khá</v>
      </c>
      <c r="H238" s="368"/>
    </row>
    <row r="239" spans="1:8" s="41" customFormat="1" ht="17.100000000000001" customHeight="1" x14ac:dyDescent="0.25">
      <c r="A239" s="369">
        <v>221</v>
      </c>
      <c r="B239" s="369">
        <v>31</v>
      </c>
      <c r="C239" s="396" t="s">
        <v>2682</v>
      </c>
      <c r="D239" s="397" t="s">
        <v>468</v>
      </c>
      <c r="E239" s="397" t="s">
        <v>26</v>
      </c>
      <c r="F239" s="398">
        <v>96</v>
      </c>
      <c r="G239" s="367" t="str">
        <f t="shared" si="4"/>
        <v>Xuất sắc</v>
      </c>
      <c r="H239" s="368"/>
    </row>
    <row r="240" spans="1:8" s="41" customFormat="1" ht="17.100000000000001" customHeight="1" x14ac:dyDescent="0.25">
      <c r="A240" s="369">
        <v>222</v>
      </c>
      <c r="B240" s="369">
        <v>32</v>
      </c>
      <c r="C240" s="396" t="s">
        <v>2683</v>
      </c>
      <c r="D240" s="397" t="s">
        <v>2684</v>
      </c>
      <c r="E240" s="397" t="s">
        <v>148</v>
      </c>
      <c r="F240" s="398">
        <v>80</v>
      </c>
      <c r="G240" s="367" t="str">
        <f t="shared" si="4"/>
        <v>Tốt</v>
      </c>
      <c r="H240" s="368"/>
    </row>
    <row r="241" spans="1:8" s="41" customFormat="1" ht="17.100000000000001" customHeight="1" x14ac:dyDescent="0.25">
      <c r="A241" s="369">
        <v>223</v>
      </c>
      <c r="B241" s="369">
        <v>33</v>
      </c>
      <c r="C241" s="396" t="s">
        <v>2685</v>
      </c>
      <c r="D241" s="397" t="s">
        <v>232</v>
      </c>
      <c r="E241" s="397" t="s">
        <v>9</v>
      </c>
      <c r="F241" s="398">
        <v>80</v>
      </c>
      <c r="G241" s="367" t="str">
        <f t="shared" si="4"/>
        <v>Tốt</v>
      </c>
      <c r="H241" s="369"/>
    </row>
    <row r="242" spans="1:8" s="41" customFormat="1" ht="17.100000000000001" customHeight="1" x14ac:dyDescent="0.25">
      <c r="A242" s="369">
        <v>224</v>
      </c>
      <c r="B242" s="369">
        <v>34</v>
      </c>
      <c r="C242" s="396" t="s">
        <v>2686</v>
      </c>
      <c r="D242" s="397" t="s">
        <v>2687</v>
      </c>
      <c r="E242" s="397" t="s">
        <v>9</v>
      </c>
      <c r="F242" s="398">
        <v>74</v>
      </c>
      <c r="G242" s="367" t="str">
        <f t="shared" si="4"/>
        <v>Khá</v>
      </c>
      <c r="H242" s="384"/>
    </row>
    <row r="243" spans="1:8" s="41" customFormat="1" ht="17.100000000000001" customHeight="1" x14ac:dyDescent="0.25">
      <c r="A243" s="369">
        <v>225</v>
      </c>
      <c r="B243" s="369">
        <v>35</v>
      </c>
      <c r="C243" s="396" t="s">
        <v>2688</v>
      </c>
      <c r="D243" s="397" t="s">
        <v>77</v>
      </c>
      <c r="E243" s="397" t="s">
        <v>2689</v>
      </c>
      <c r="F243" s="398">
        <v>56</v>
      </c>
      <c r="G243" s="367" t="str">
        <f t="shared" si="4"/>
        <v>Trung Bình</v>
      </c>
      <c r="H243" s="368"/>
    </row>
    <row r="244" spans="1:8" s="41" customFormat="1" ht="17.100000000000001" customHeight="1" x14ac:dyDescent="0.25">
      <c r="A244" s="369">
        <v>226</v>
      </c>
      <c r="B244" s="369">
        <v>36</v>
      </c>
      <c r="C244" s="396" t="s">
        <v>2690</v>
      </c>
      <c r="D244" s="397" t="s">
        <v>227</v>
      </c>
      <c r="E244" s="397" t="s">
        <v>11</v>
      </c>
      <c r="F244" s="398">
        <v>91</v>
      </c>
      <c r="G244" s="367" t="str">
        <f t="shared" si="4"/>
        <v>Xuất sắc</v>
      </c>
      <c r="H244" s="375"/>
    </row>
    <row r="245" spans="1:8" s="41" customFormat="1" ht="17.100000000000001" customHeight="1" x14ac:dyDescent="0.25">
      <c r="A245" s="369">
        <v>227</v>
      </c>
      <c r="B245" s="369">
        <v>37</v>
      </c>
      <c r="C245" s="396" t="s">
        <v>2691</v>
      </c>
      <c r="D245" s="397" t="s">
        <v>46</v>
      </c>
      <c r="E245" s="397" t="s">
        <v>11</v>
      </c>
      <c r="F245" s="398">
        <v>83</v>
      </c>
      <c r="G245" s="367" t="str">
        <f t="shared" si="4"/>
        <v>Tốt</v>
      </c>
      <c r="H245" s="368"/>
    </row>
    <row r="246" spans="1:8" s="41" customFormat="1" ht="17.100000000000001" customHeight="1" x14ac:dyDescent="0.25">
      <c r="A246" s="369">
        <v>228</v>
      </c>
      <c r="B246" s="369">
        <v>38</v>
      </c>
      <c r="C246" s="396" t="s">
        <v>2692</v>
      </c>
      <c r="D246" s="397" t="s">
        <v>181</v>
      </c>
      <c r="E246" s="397" t="s">
        <v>11</v>
      </c>
      <c r="F246" s="398">
        <v>70</v>
      </c>
      <c r="G246" s="367" t="str">
        <f t="shared" si="4"/>
        <v>Khá</v>
      </c>
      <c r="H246" s="368"/>
    </row>
    <row r="247" spans="1:8" s="41" customFormat="1" ht="17.100000000000001" customHeight="1" x14ac:dyDescent="0.25">
      <c r="A247" s="369">
        <v>229</v>
      </c>
      <c r="B247" s="369">
        <v>39</v>
      </c>
      <c r="C247" s="396" t="s">
        <v>2693</v>
      </c>
      <c r="D247" s="397" t="s">
        <v>2694</v>
      </c>
      <c r="E247" s="397" t="s">
        <v>11</v>
      </c>
      <c r="F247" s="398">
        <v>78</v>
      </c>
      <c r="G247" s="367" t="str">
        <f t="shared" si="4"/>
        <v>Khá</v>
      </c>
      <c r="H247" s="368"/>
    </row>
    <row r="248" spans="1:8" s="41" customFormat="1" ht="17.100000000000001" customHeight="1" x14ac:dyDescent="0.25">
      <c r="A248" s="369">
        <v>230</v>
      </c>
      <c r="B248" s="369">
        <v>40</v>
      </c>
      <c r="C248" s="396" t="s">
        <v>2695</v>
      </c>
      <c r="D248" s="397" t="s">
        <v>2696</v>
      </c>
      <c r="E248" s="397" t="s">
        <v>81</v>
      </c>
      <c r="F248" s="398">
        <v>72</v>
      </c>
      <c r="G248" s="367" t="str">
        <f t="shared" si="4"/>
        <v>Khá</v>
      </c>
      <c r="H248" s="375"/>
    </row>
    <row r="249" spans="1:8" s="41" customFormat="1" ht="17.100000000000001" customHeight="1" x14ac:dyDescent="0.25">
      <c r="A249" s="369">
        <v>231</v>
      </c>
      <c r="B249" s="369">
        <v>41</v>
      </c>
      <c r="C249" s="396" t="s">
        <v>2697</v>
      </c>
      <c r="D249" s="397" t="s">
        <v>2698</v>
      </c>
      <c r="E249" s="397" t="s">
        <v>81</v>
      </c>
      <c r="F249" s="398">
        <v>76</v>
      </c>
      <c r="G249" s="367" t="str">
        <f t="shared" si="4"/>
        <v>Khá</v>
      </c>
      <c r="H249" s="368"/>
    </row>
    <row r="250" spans="1:8" s="41" customFormat="1" ht="17.100000000000001" customHeight="1" x14ac:dyDescent="0.25">
      <c r="A250" s="369">
        <v>232</v>
      </c>
      <c r="B250" s="369">
        <v>42</v>
      </c>
      <c r="C250" s="396" t="s">
        <v>2699</v>
      </c>
      <c r="D250" s="397" t="s">
        <v>2700</v>
      </c>
      <c r="E250" s="397" t="s">
        <v>275</v>
      </c>
      <c r="F250" s="398">
        <v>86</v>
      </c>
      <c r="G250" s="367" t="str">
        <f t="shared" si="4"/>
        <v>Tốt</v>
      </c>
      <c r="H250" s="369"/>
    </row>
    <row r="251" spans="1:8" s="41" customFormat="1" ht="17.100000000000001" customHeight="1" x14ac:dyDescent="0.25">
      <c r="A251" s="369">
        <v>233</v>
      </c>
      <c r="B251" s="369">
        <v>43</v>
      </c>
      <c r="C251" s="396" t="s">
        <v>2701</v>
      </c>
      <c r="D251" s="397" t="s">
        <v>2702</v>
      </c>
      <c r="E251" s="397" t="s">
        <v>59</v>
      </c>
      <c r="F251" s="398">
        <v>76</v>
      </c>
      <c r="G251" s="367" t="str">
        <f>IF(F251&gt;89, "Xuất sắc",IF(F251&gt;79, "Tốt",IF(F251&gt;64,"Khá",IF(F251&gt;49,"Trung Bình",IF(F251&gt;34,"Yếu","Kém")))))</f>
        <v>Khá</v>
      </c>
      <c r="H251" s="368"/>
    </row>
    <row r="252" spans="1:8" s="41" customFormat="1" ht="17.100000000000001" customHeight="1" x14ac:dyDescent="0.25">
      <c r="A252" s="369">
        <v>234</v>
      </c>
      <c r="B252" s="369">
        <v>44</v>
      </c>
      <c r="C252" s="396" t="s">
        <v>2703</v>
      </c>
      <c r="D252" s="397" t="s">
        <v>2704</v>
      </c>
      <c r="E252" s="397" t="s">
        <v>59</v>
      </c>
      <c r="F252" s="398">
        <v>94</v>
      </c>
      <c r="G252" s="367" t="str">
        <f t="shared" si="4"/>
        <v>Xuất sắc</v>
      </c>
      <c r="H252" s="368"/>
    </row>
    <row r="253" spans="1:8" s="41" customFormat="1" ht="17.100000000000001" customHeight="1" x14ac:dyDescent="0.25">
      <c r="A253" s="369">
        <v>235</v>
      </c>
      <c r="B253" s="369">
        <v>45</v>
      </c>
      <c r="C253" s="396" t="s">
        <v>2705</v>
      </c>
      <c r="D253" s="397" t="s">
        <v>610</v>
      </c>
      <c r="E253" s="397" t="s">
        <v>59</v>
      </c>
      <c r="F253" s="398">
        <v>68</v>
      </c>
      <c r="G253" s="367" t="str">
        <f t="shared" si="4"/>
        <v>Khá</v>
      </c>
      <c r="H253" s="368"/>
    </row>
    <row r="254" spans="1:8" s="41" customFormat="1" ht="17.100000000000001" customHeight="1" x14ac:dyDescent="0.25">
      <c r="A254" s="369">
        <v>236</v>
      </c>
      <c r="B254" s="369">
        <v>46</v>
      </c>
      <c r="C254" s="396" t="s">
        <v>2706</v>
      </c>
      <c r="D254" s="397" t="s">
        <v>2707</v>
      </c>
      <c r="E254" s="397" t="s">
        <v>60</v>
      </c>
      <c r="F254" s="398">
        <v>70</v>
      </c>
      <c r="G254" s="367" t="str">
        <f t="shared" si="4"/>
        <v>Khá</v>
      </c>
      <c r="H254" s="368"/>
    </row>
    <row r="255" spans="1:8" s="41" customFormat="1" ht="17.100000000000001" customHeight="1" x14ac:dyDescent="0.25">
      <c r="A255" s="369">
        <v>237</v>
      </c>
      <c r="B255" s="369">
        <v>47</v>
      </c>
      <c r="C255" s="396" t="s">
        <v>2708</v>
      </c>
      <c r="D255" s="397" t="s">
        <v>159</v>
      </c>
      <c r="E255" s="397" t="s">
        <v>61</v>
      </c>
      <c r="F255" s="398">
        <v>20</v>
      </c>
      <c r="G255" s="367" t="str">
        <f t="shared" si="4"/>
        <v>Kém</v>
      </c>
      <c r="H255" s="368"/>
    </row>
    <row r="256" spans="1:8" s="41" customFormat="1" ht="17.100000000000001" customHeight="1" x14ac:dyDescent="0.25">
      <c r="A256" s="369">
        <v>238</v>
      </c>
      <c r="B256" s="369">
        <v>48</v>
      </c>
      <c r="C256" s="396" t="s">
        <v>2709</v>
      </c>
      <c r="D256" s="397" t="s">
        <v>18</v>
      </c>
      <c r="E256" s="397" t="s">
        <v>160</v>
      </c>
      <c r="F256" s="398">
        <v>83</v>
      </c>
      <c r="G256" s="367" t="str">
        <f t="shared" si="4"/>
        <v>Tốt</v>
      </c>
      <c r="H256" s="368"/>
    </row>
    <row r="257" spans="1:8" s="41" customFormat="1" ht="17.100000000000001" customHeight="1" x14ac:dyDescent="0.25">
      <c r="A257" s="369">
        <v>239</v>
      </c>
      <c r="B257" s="369">
        <v>49</v>
      </c>
      <c r="C257" s="396" t="s">
        <v>2710</v>
      </c>
      <c r="D257" s="397" t="s">
        <v>18</v>
      </c>
      <c r="E257" s="397" t="s">
        <v>63</v>
      </c>
      <c r="F257" s="398">
        <v>91</v>
      </c>
      <c r="G257" s="367" t="str">
        <f t="shared" si="4"/>
        <v>Xuất sắc</v>
      </c>
      <c r="H257" s="368"/>
    </row>
    <row r="258" spans="1:8" s="41" customFormat="1" ht="17.100000000000001" customHeight="1" x14ac:dyDescent="0.25">
      <c r="A258" s="369">
        <v>240</v>
      </c>
      <c r="B258" s="369">
        <v>50</v>
      </c>
      <c r="C258" s="396" t="s">
        <v>2711</v>
      </c>
      <c r="D258" s="397" t="s">
        <v>2712</v>
      </c>
      <c r="E258" s="397" t="s">
        <v>2713</v>
      </c>
      <c r="F258" s="398">
        <v>82</v>
      </c>
      <c r="G258" s="367" t="str">
        <f t="shared" si="4"/>
        <v>Tốt</v>
      </c>
      <c r="H258" s="368"/>
    </row>
    <row r="259" spans="1:8" s="41" customFormat="1" ht="17.100000000000001" customHeight="1" x14ac:dyDescent="0.25">
      <c r="A259" s="369">
        <v>241</v>
      </c>
      <c r="B259" s="369">
        <v>51</v>
      </c>
      <c r="C259" s="396" t="s">
        <v>2714</v>
      </c>
      <c r="D259" s="397" t="s">
        <v>2715</v>
      </c>
      <c r="E259" s="397" t="s">
        <v>12</v>
      </c>
      <c r="F259" s="398">
        <v>75</v>
      </c>
      <c r="G259" s="367" t="str">
        <f t="shared" si="4"/>
        <v>Khá</v>
      </c>
      <c r="H259" s="368"/>
    </row>
    <row r="260" spans="1:8" s="41" customFormat="1" ht="17.100000000000001" customHeight="1" x14ac:dyDescent="0.25">
      <c r="A260" s="369">
        <v>242</v>
      </c>
      <c r="B260" s="369">
        <v>52</v>
      </c>
      <c r="C260" s="396" t="s">
        <v>2716</v>
      </c>
      <c r="D260" s="397" t="s">
        <v>2717</v>
      </c>
      <c r="E260" s="397" t="s">
        <v>12</v>
      </c>
      <c r="F260" s="398">
        <v>73</v>
      </c>
      <c r="G260" s="367" t="str">
        <f t="shared" si="4"/>
        <v>Khá</v>
      </c>
      <c r="H260" s="368"/>
    </row>
    <row r="261" spans="1:8" s="41" customFormat="1" ht="17.100000000000001" customHeight="1" x14ac:dyDescent="0.25">
      <c r="A261" s="369">
        <v>243</v>
      </c>
      <c r="B261" s="369">
        <v>53</v>
      </c>
      <c r="C261" s="396" t="s">
        <v>2718</v>
      </c>
      <c r="D261" s="397" t="s">
        <v>427</v>
      </c>
      <c r="E261" s="397" t="s">
        <v>12</v>
      </c>
      <c r="F261" s="398">
        <v>80</v>
      </c>
      <c r="G261" s="367" t="str">
        <f t="shared" si="4"/>
        <v>Tốt</v>
      </c>
      <c r="H261" s="368"/>
    </row>
    <row r="262" spans="1:8" s="41" customFormat="1" ht="17.100000000000001" customHeight="1" x14ac:dyDescent="0.25">
      <c r="A262" s="369">
        <v>244</v>
      </c>
      <c r="B262" s="369">
        <v>54</v>
      </c>
      <c r="C262" s="396" t="s">
        <v>2719</v>
      </c>
      <c r="D262" s="397" t="s">
        <v>185</v>
      </c>
      <c r="E262" s="397" t="s">
        <v>1787</v>
      </c>
      <c r="F262" s="398">
        <v>80</v>
      </c>
      <c r="G262" s="367" t="str">
        <f t="shared" si="4"/>
        <v>Tốt</v>
      </c>
      <c r="H262" s="368"/>
    </row>
    <row r="263" spans="1:8" s="41" customFormat="1" ht="17.100000000000001" customHeight="1" x14ac:dyDescent="0.25">
      <c r="A263" s="369">
        <v>245</v>
      </c>
      <c r="B263" s="369">
        <v>55</v>
      </c>
      <c r="C263" s="396" t="s">
        <v>2720</v>
      </c>
      <c r="D263" s="397" t="s">
        <v>2721</v>
      </c>
      <c r="E263" s="397" t="s">
        <v>30</v>
      </c>
      <c r="F263" s="398">
        <v>76</v>
      </c>
      <c r="G263" s="367" t="str">
        <f t="shared" si="4"/>
        <v>Khá</v>
      </c>
      <c r="H263" s="368"/>
    </row>
    <row r="264" spans="1:8" s="41" customFormat="1" ht="17.100000000000001" customHeight="1" x14ac:dyDescent="0.25">
      <c r="A264" s="369">
        <v>246</v>
      </c>
      <c r="B264" s="369">
        <v>56</v>
      </c>
      <c r="C264" s="396" t="s">
        <v>2722</v>
      </c>
      <c r="D264" s="397" t="s">
        <v>42</v>
      </c>
      <c r="E264" s="397" t="s">
        <v>66</v>
      </c>
      <c r="F264" s="398">
        <v>72</v>
      </c>
      <c r="G264" s="367" t="str">
        <f t="shared" si="4"/>
        <v>Khá</v>
      </c>
      <c r="H264" s="368"/>
    </row>
    <row r="265" spans="1:8" s="41" customFormat="1" ht="17.100000000000001" customHeight="1" x14ac:dyDescent="0.25">
      <c r="A265" s="369">
        <v>247</v>
      </c>
      <c r="B265" s="369">
        <v>57</v>
      </c>
      <c r="C265" s="396" t="s">
        <v>2723</v>
      </c>
      <c r="D265" s="397" t="s">
        <v>146</v>
      </c>
      <c r="E265" s="397" t="s">
        <v>66</v>
      </c>
      <c r="F265" s="398">
        <v>73</v>
      </c>
      <c r="G265" s="367" t="str">
        <f t="shared" si="4"/>
        <v>Khá</v>
      </c>
      <c r="H265" s="368"/>
    </row>
    <row r="266" spans="1:8" s="41" customFormat="1" ht="17.100000000000001" customHeight="1" x14ac:dyDescent="0.25">
      <c r="A266" s="369"/>
      <c r="B266" s="375"/>
      <c r="C266" s="379" t="s">
        <v>2724</v>
      </c>
      <c r="D266" s="380"/>
      <c r="E266" s="381"/>
      <c r="F266" s="380"/>
      <c r="G266" s="380"/>
      <c r="H266" s="369"/>
    </row>
    <row r="267" spans="1:8" s="41" customFormat="1" ht="17.100000000000001" customHeight="1" x14ac:dyDescent="0.25">
      <c r="A267" s="369">
        <v>248</v>
      </c>
      <c r="B267" s="369" t="s">
        <v>520</v>
      </c>
      <c r="C267" s="399" t="s">
        <v>2725</v>
      </c>
      <c r="D267" s="399" t="s">
        <v>2726</v>
      </c>
      <c r="E267" s="399" t="s">
        <v>519</v>
      </c>
      <c r="F267" s="369">
        <v>76</v>
      </c>
      <c r="G267" s="367" t="str">
        <f t="shared" ref="G267:G330" si="5">IF(F267&gt;89, "Xuất sắc",IF(F267&gt;79, "Tốt",IF(F267&gt;64,"Khá",IF(F267&gt;49,"Trung Bình",IF(F267&gt;34,"Yếu","Kém")))))</f>
        <v>Khá</v>
      </c>
      <c r="H267" s="384"/>
    </row>
    <row r="268" spans="1:8" s="41" customFormat="1" ht="17.100000000000001" customHeight="1" x14ac:dyDescent="0.25">
      <c r="A268" s="369">
        <v>249</v>
      </c>
      <c r="B268" s="369" t="s">
        <v>521</v>
      </c>
      <c r="C268" s="396" t="s">
        <v>2727</v>
      </c>
      <c r="D268" s="397" t="s">
        <v>2728</v>
      </c>
      <c r="E268" s="397" t="s">
        <v>519</v>
      </c>
      <c r="F268" s="398">
        <v>30</v>
      </c>
      <c r="G268" s="367" t="str">
        <f t="shared" si="5"/>
        <v>Kém</v>
      </c>
      <c r="H268" s="368"/>
    </row>
    <row r="269" spans="1:8" s="41" customFormat="1" ht="17.100000000000001" customHeight="1" x14ac:dyDescent="0.25">
      <c r="A269" s="369">
        <v>250</v>
      </c>
      <c r="B269" s="369" t="s">
        <v>522</v>
      </c>
      <c r="C269" s="396" t="s">
        <v>2729</v>
      </c>
      <c r="D269" s="397" t="s">
        <v>322</v>
      </c>
      <c r="E269" s="397" t="s">
        <v>34</v>
      </c>
      <c r="F269" s="398">
        <v>78</v>
      </c>
      <c r="G269" s="367" t="str">
        <f t="shared" si="5"/>
        <v>Khá</v>
      </c>
      <c r="H269" s="368"/>
    </row>
    <row r="270" spans="1:8" s="41" customFormat="1" ht="17.100000000000001" customHeight="1" x14ac:dyDescent="0.25">
      <c r="A270" s="369">
        <v>251</v>
      </c>
      <c r="B270" s="369" t="s">
        <v>523</v>
      </c>
      <c r="C270" s="396" t="s">
        <v>2730</v>
      </c>
      <c r="D270" s="397" t="s">
        <v>2731</v>
      </c>
      <c r="E270" s="397" t="s">
        <v>27</v>
      </c>
      <c r="F270" s="398">
        <v>0</v>
      </c>
      <c r="G270" s="367" t="str">
        <f t="shared" si="5"/>
        <v>Kém</v>
      </c>
      <c r="H270" s="368"/>
    </row>
    <row r="271" spans="1:8" s="41" customFormat="1" ht="17.100000000000001" customHeight="1" x14ac:dyDescent="0.25">
      <c r="A271" s="369">
        <v>252</v>
      </c>
      <c r="B271" s="369" t="s">
        <v>524</v>
      </c>
      <c r="C271" s="396" t="s">
        <v>2732</v>
      </c>
      <c r="D271" s="397" t="s">
        <v>2733</v>
      </c>
      <c r="E271" s="397" t="s">
        <v>178</v>
      </c>
      <c r="F271" s="398">
        <v>90</v>
      </c>
      <c r="G271" s="367" t="str">
        <f t="shared" si="5"/>
        <v>Xuất sắc</v>
      </c>
      <c r="H271" s="368"/>
    </row>
    <row r="272" spans="1:8" s="41" customFormat="1" ht="17.100000000000001" customHeight="1" x14ac:dyDescent="0.25">
      <c r="A272" s="369">
        <v>253</v>
      </c>
      <c r="B272" s="369" t="s">
        <v>525</v>
      </c>
      <c r="C272" s="396" t="s">
        <v>2734</v>
      </c>
      <c r="D272" s="397" t="s">
        <v>2735</v>
      </c>
      <c r="E272" s="397" t="s">
        <v>40</v>
      </c>
      <c r="F272" s="398">
        <v>89</v>
      </c>
      <c r="G272" s="367" t="str">
        <f t="shared" si="5"/>
        <v>Tốt</v>
      </c>
      <c r="H272" s="368"/>
    </row>
    <row r="273" spans="1:8" s="41" customFormat="1" ht="17.100000000000001" customHeight="1" x14ac:dyDescent="0.25">
      <c r="A273" s="369">
        <v>254</v>
      </c>
      <c r="B273" s="369" t="s">
        <v>526</v>
      </c>
      <c r="C273" s="396" t="s">
        <v>2736</v>
      </c>
      <c r="D273" s="397" t="s">
        <v>2737</v>
      </c>
      <c r="E273" s="397" t="s">
        <v>95</v>
      </c>
      <c r="F273" s="398">
        <v>96</v>
      </c>
      <c r="G273" s="367" t="str">
        <f t="shared" si="5"/>
        <v>Xuất sắc</v>
      </c>
      <c r="H273" s="368"/>
    </row>
    <row r="274" spans="1:8" s="41" customFormat="1" ht="17.100000000000001" customHeight="1" x14ac:dyDescent="0.25">
      <c r="A274" s="369">
        <v>255</v>
      </c>
      <c r="B274" s="369" t="s">
        <v>527</v>
      </c>
      <c r="C274" s="396" t="s">
        <v>2738</v>
      </c>
      <c r="D274" s="397" t="s">
        <v>2739</v>
      </c>
      <c r="E274" s="397" t="s">
        <v>95</v>
      </c>
      <c r="F274" s="398">
        <v>71</v>
      </c>
      <c r="G274" s="367" t="str">
        <f t="shared" si="5"/>
        <v>Khá</v>
      </c>
      <c r="H274" s="368"/>
    </row>
    <row r="275" spans="1:8" s="41" customFormat="1" ht="17.100000000000001" customHeight="1" x14ac:dyDescent="0.25">
      <c r="A275" s="369">
        <v>256</v>
      </c>
      <c r="B275" s="369" t="s">
        <v>528</v>
      </c>
      <c r="C275" s="396" t="s">
        <v>2740</v>
      </c>
      <c r="D275" s="397" t="s">
        <v>2741</v>
      </c>
      <c r="E275" s="397" t="s">
        <v>95</v>
      </c>
      <c r="F275" s="398">
        <v>78</v>
      </c>
      <c r="G275" s="367" t="str">
        <f t="shared" si="5"/>
        <v>Khá</v>
      </c>
      <c r="H275" s="368"/>
    </row>
    <row r="276" spans="1:8" s="41" customFormat="1" ht="17.100000000000001" customHeight="1" x14ac:dyDescent="0.25">
      <c r="A276" s="369">
        <v>257</v>
      </c>
      <c r="B276" s="369" t="s">
        <v>529</v>
      </c>
      <c r="C276" s="396" t="s">
        <v>2742</v>
      </c>
      <c r="D276" s="397" t="s">
        <v>2743</v>
      </c>
      <c r="E276" s="397" t="s">
        <v>95</v>
      </c>
      <c r="F276" s="398">
        <v>30</v>
      </c>
      <c r="G276" s="367" t="str">
        <f t="shared" si="5"/>
        <v>Kém</v>
      </c>
      <c r="H276" s="368"/>
    </row>
    <row r="277" spans="1:8" s="41" customFormat="1" ht="17.100000000000001" customHeight="1" x14ac:dyDescent="0.25">
      <c r="A277" s="369">
        <v>258</v>
      </c>
      <c r="B277" s="369" t="s">
        <v>530</v>
      </c>
      <c r="C277" s="396" t="s">
        <v>2744</v>
      </c>
      <c r="D277" s="397" t="s">
        <v>126</v>
      </c>
      <c r="E277" s="397" t="s">
        <v>15</v>
      </c>
      <c r="F277" s="398">
        <v>80</v>
      </c>
      <c r="G277" s="367" t="str">
        <f t="shared" si="5"/>
        <v>Tốt</v>
      </c>
      <c r="H277" s="368"/>
    </row>
    <row r="278" spans="1:8" s="41" customFormat="1" ht="17.100000000000001" customHeight="1" x14ac:dyDescent="0.25">
      <c r="A278" s="369">
        <v>259</v>
      </c>
      <c r="B278" s="369" t="s">
        <v>531</v>
      </c>
      <c r="C278" s="396" t="s">
        <v>2745</v>
      </c>
      <c r="D278" s="397" t="s">
        <v>470</v>
      </c>
      <c r="E278" s="397" t="s">
        <v>47</v>
      </c>
      <c r="F278" s="398">
        <v>30</v>
      </c>
      <c r="G278" s="367" t="str">
        <f t="shared" si="5"/>
        <v>Kém</v>
      </c>
      <c r="H278" s="368"/>
    </row>
    <row r="279" spans="1:8" s="41" customFormat="1" ht="17.100000000000001" customHeight="1" x14ac:dyDescent="0.25">
      <c r="A279" s="369">
        <v>260</v>
      </c>
      <c r="B279" s="369" t="s">
        <v>532</v>
      </c>
      <c r="C279" s="396" t="s">
        <v>2746</v>
      </c>
      <c r="D279" s="397" t="s">
        <v>2747</v>
      </c>
      <c r="E279" s="397" t="s">
        <v>2748</v>
      </c>
      <c r="F279" s="398">
        <v>78</v>
      </c>
      <c r="G279" s="367" t="str">
        <f t="shared" si="5"/>
        <v>Khá</v>
      </c>
      <c r="H279" s="368"/>
    </row>
    <row r="280" spans="1:8" s="41" customFormat="1" ht="17.100000000000001" customHeight="1" x14ac:dyDescent="0.25">
      <c r="A280" s="369">
        <v>261</v>
      </c>
      <c r="B280" s="369" t="s">
        <v>533</v>
      </c>
      <c r="C280" s="396" t="s">
        <v>2749</v>
      </c>
      <c r="D280" s="397" t="s">
        <v>2750</v>
      </c>
      <c r="E280" s="397" t="s">
        <v>51</v>
      </c>
      <c r="F280" s="398">
        <v>79</v>
      </c>
      <c r="G280" s="367" t="str">
        <f t="shared" si="5"/>
        <v>Khá</v>
      </c>
      <c r="H280" s="368"/>
    </row>
    <row r="281" spans="1:8" s="41" customFormat="1" ht="17.100000000000001" customHeight="1" x14ac:dyDescent="0.25">
      <c r="A281" s="369">
        <v>262</v>
      </c>
      <c r="B281" s="369" t="s">
        <v>534</v>
      </c>
      <c r="C281" s="396" t="s">
        <v>2751</v>
      </c>
      <c r="D281" s="397" t="s">
        <v>2752</v>
      </c>
      <c r="E281" s="397" t="s">
        <v>2753</v>
      </c>
      <c r="F281" s="398">
        <v>30</v>
      </c>
      <c r="G281" s="367" t="str">
        <f t="shared" si="5"/>
        <v>Kém</v>
      </c>
      <c r="H281" s="368"/>
    </row>
    <row r="282" spans="1:8" s="41" customFormat="1" ht="17.100000000000001" customHeight="1" x14ac:dyDescent="0.25">
      <c r="A282" s="369">
        <v>263</v>
      </c>
      <c r="B282" s="369" t="s">
        <v>535</v>
      </c>
      <c r="C282" s="396" t="s">
        <v>2754</v>
      </c>
      <c r="D282" s="397" t="s">
        <v>2755</v>
      </c>
      <c r="E282" s="397" t="s">
        <v>567</v>
      </c>
      <c r="F282" s="398">
        <v>81</v>
      </c>
      <c r="G282" s="367" t="str">
        <f t="shared" si="5"/>
        <v>Tốt</v>
      </c>
      <c r="H282" s="368"/>
    </row>
    <row r="283" spans="1:8" s="41" customFormat="1" ht="17.100000000000001" customHeight="1" x14ac:dyDescent="0.25">
      <c r="A283" s="369">
        <v>264</v>
      </c>
      <c r="B283" s="369" t="s">
        <v>536</v>
      </c>
      <c r="C283" s="396" t="s">
        <v>2756</v>
      </c>
      <c r="D283" s="397" t="s">
        <v>144</v>
      </c>
      <c r="E283" s="397" t="s">
        <v>21</v>
      </c>
      <c r="F283" s="398">
        <v>85</v>
      </c>
      <c r="G283" s="367" t="str">
        <f t="shared" si="5"/>
        <v>Tốt</v>
      </c>
      <c r="H283" s="368"/>
    </row>
    <row r="284" spans="1:8" s="41" customFormat="1" ht="17.100000000000001" customHeight="1" x14ac:dyDescent="0.25">
      <c r="A284" s="369">
        <v>265</v>
      </c>
      <c r="B284" s="369" t="s">
        <v>537</v>
      </c>
      <c r="C284" s="396" t="s">
        <v>2757</v>
      </c>
      <c r="D284" s="397" t="s">
        <v>2758</v>
      </c>
      <c r="E284" s="397" t="s">
        <v>54</v>
      </c>
      <c r="F284" s="398">
        <v>81</v>
      </c>
      <c r="G284" s="367" t="str">
        <f t="shared" si="5"/>
        <v>Tốt</v>
      </c>
      <c r="H284" s="368"/>
    </row>
    <row r="285" spans="1:8" s="41" customFormat="1" ht="17.100000000000001" customHeight="1" x14ac:dyDescent="0.25">
      <c r="A285" s="369">
        <v>266</v>
      </c>
      <c r="B285" s="369" t="s">
        <v>538</v>
      </c>
      <c r="C285" s="396" t="s">
        <v>2759</v>
      </c>
      <c r="D285" s="397" t="s">
        <v>273</v>
      </c>
      <c r="E285" s="397" t="s">
        <v>55</v>
      </c>
      <c r="F285" s="398">
        <v>77</v>
      </c>
      <c r="G285" s="367" t="str">
        <f t="shared" si="5"/>
        <v>Khá</v>
      </c>
      <c r="H285" s="368"/>
    </row>
    <row r="286" spans="1:8" s="41" customFormat="1" ht="17.100000000000001" customHeight="1" x14ac:dyDescent="0.25">
      <c r="A286" s="369">
        <v>267</v>
      </c>
      <c r="B286" s="369" t="s">
        <v>539</v>
      </c>
      <c r="C286" s="396" t="s">
        <v>2760</v>
      </c>
      <c r="D286" s="397" t="s">
        <v>90</v>
      </c>
      <c r="E286" s="397" t="s">
        <v>568</v>
      </c>
      <c r="F286" s="398">
        <v>91</v>
      </c>
      <c r="G286" s="367" t="str">
        <f t="shared" si="5"/>
        <v>Xuất sắc</v>
      </c>
      <c r="H286" s="368"/>
    </row>
    <row r="287" spans="1:8" s="41" customFormat="1" ht="17.100000000000001" customHeight="1" x14ac:dyDescent="0.25">
      <c r="A287" s="369">
        <v>268</v>
      </c>
      <c r="B287" s="369" t="s">
        <v>540</v>
      </c>
      <c r="C287" s="396" t="s">
        <v>2761</v>
      </c>
      <c r="D287" s="397" t="s">
        <v>151</v>
      </c>
      <c r="E287" s="397" t="s">
        <v>101</v>
      </c>
      <c r="F287" s="398">
        <v>95</v>
      </c>
      <c r="G287" s="367" t="str">
        <f t="shared" si="5"/>
        <v>Xuất sắc</v>
      </c>
      <c r="H287" s="368"/>
    </row>
    <row r="288" spans="1:8" s="41" customFormat="1" ht="17.100000000000001" customHeight="1" x14ac:dyDescent="0.25">
      <c r="A288" s="369">
        <v>269</v>
      </c>
      <c r="B288" s="369" t="s">
        <v>541</v>
      </c>
      <c r="C288" s="396" t="s">
        <v>2762</v>
      </c>
      <c r="D288" s="397" t="s">
        <v>2763</v>
      </c>
      <c r="E288" s="397" t="s">
        <v>25</v>
      </c>
      <c r="F288" s="398">
        <v>79</v>
      </c>
      <c r="G288" s="367" t="str">
        <f t="shared" si="5"/>
        <v>Khá</v>
      </c>
      <c r="H288" s="368"/>
    </row>
    <row r="289" spans="1:8" s="41" customFormat="1" ht="17.100000000000001" customHeight="1" x14ac:dyDescent="0.25">
      <c r="A289" s="369">
        <v>270</v>
      </c>
      <c r="B289" s="369" t="s">
        <v>542</v>
      </c>
      <c r="C289" s="396" t="s">
        <v>2764</v>
      </c>
      <c r="D289" s="397" t="s">
        <v>2765</v>
      </c>
      <c r="E289" s="397" t="s">
        <v>2131</v>
      </c>
      <c r="F289" s="398">
        <v>76</v>
      </c>
      <c r="G289" s="367" t="str">
        <f t="shared" si="5"/>
        <v>Khá</v>
      </c>
      <c r="H289" s="368"/>
    </row>
    <row r="290" spans="1:8" s="41" customFormat="1" ht="17.100000000000001" customHeight="1" x14ac:dyDescent="0.25">
      <c r="A290" s="369">
        <v>271</v>
      </c>
      <c r="B290" s="369" t="s">
        <v>543</v>
      </c>
      <c r="C290" s="396" t="s">
        <v>2766</v>
      </c>
      <c r="D290" s="397" t="s">
        <v>71</v>
      </c>
      <c r="E290" s="397" t="s">
        <v>148</v>
      </c>
      <c r="F290" s="398">
        <v>76</v>
      </c>
      <c r="G290" s="367" t="str">
        <f t="shared" si="5"/>
        <v>Khá</v>
      </c>
      <c r="H290" s="368"/>
    </row>
    <row r="291" spans="1:8" s="41" customFormat="1" ht="17.100000000000001" customHeight="1" x14ac:dyDescent="0.25">
      <c r="A291" s="369">
        <v>272</v>
      </c>
      <c r="B291" s="369" t="s">
        <v>544</v>
      </c>
      <c r="C291" s="396" t="s">
        <v>2767</v>
      </c>
      <c r="D291" s="397" t="s">
        <v>99</v>
      </c>
      <c r="E291" s="397" t="s">
        <v>9</v>
      </c>
      <c r="F291" s="398">
        <v>79</v>
      </c>
      <c r="G291" s="367" t="str">
        <f t="shared" si="5"/>
        <v>Khá</v>
      </c>
      <c r="H291" s="368"/>
    </row>
    <row r="292" spans="1:8" s="41" customFormat="1" ht="17.100000000000001" customHeight="1" x14ac:dyDescent="0.25">
      <c r="A292" s="369">
        <v>273</v>
      </c>
      <c r="B292" s="369" t="s">
        <v>545</v>
      </c>
      <c r="C292" s="396" t="s">
        <v>2768</v>
      </c>
      <c r="D292" s="397" t="s">
        <v>483</v>
      </c>
      <c r="E292" s="397" t="s">
        <v>9</v>
      </c>
      <c r="F292" s="398">
        <v>78</v>
      </c>
      <c r="G292" s="367" t="str">
        <f t="shared" si="5"/>
        <v>Khá</v>
      </c>
      <c r="H292" s="368"/>
    </row>
    <row r="293" spans="1:8" s="41" customFormat="1" ht="17.100000000000001" customHeight="1" x14ac:dyDescent="0.25">
      <c r="A293" s="369">
        <v>274</v>
      </c>
      <c r="B293" s="369" t="s">
        <v>546</v>
      </c>
      <c r="C293" s="396" t="s">
        <v>2769</v>
      </c>
      <c r="D293" s="397" t="s">
        <v>2770</v>
      </c>
      <c r="E293" s="397" t="s">
        <v>10</v>
      </c>
      <c r="F293" s="398">
        <v>30</v>
      </c>
      <c r="G293" s="367" t="str">
        <f t="shared" si="5"/>
        <v>Kém</v>
      </c>
      <c r="H293" s="368"/>
    </row>
    <row r="294" spans="1:8" s="41" customFormat="1" ht="17.100000000000001" customHeight="1" x14ac:dyDescent="0.25">
      <c r="A294" s="369">
        <v>275</v>
      </c>
      <c r="B294" s="369" t="s">
        <v>547</v>
      </c>
      <c r="C294" s="396" t="s">
        <v>2771</v>
      </c>
      <c r="D294" s="397" t="s">
        <v>379</v>
      </c>
      <c r="E294" s="397" t="s">
        <v>2772</v>
      </c>
      <c r="F294" s="398">
        <v>30</v>
      </c>
      <c r="G294" s="367" t="str">
        <f t="shared" si="5"/>
        <v>Kém</v>
      </c>
      <c r="H294" s="368" t="s">
        <v>2773</v>
      </c>
    </row>
    <row r="295" spans="1:8" s="41" customFormat="1" ht="17.100000000000001" customHeight="1" x14ac:dyDescent="0.25">
      <c r="A295" s="369">
        <v>276</v>
      </c>
      <c r="B295" s="369" t="s">
        <v>548</v>
      </c>
      <c r="C295" s="396" t="s">
        <v>2774</v>
      </c>
      <c r="D295" s="397" t="s">
        <v>2775</v>
      </c>
      <c r="E295" s="397" t="s">
        <v>306</v>
      </c>
      <c r="F295" s="398">
        <v>79</v>
      </c>
      <c r="G295" s="367" t="str">
        <f t="shared" si="5"/>
        <v>Khá</v>
      </c>
      <c r="H295" s="368"/>
    </row>
    <row r="296" spans="1:8" s="41" customFormat="1" ht="17.100000000000001" customHeight="1" x14ac:dyDescent="0.25">
      <c r="A296" s="369">
        <v>277</v>
      </c>
      <c r="B296" s="369" t="s">
        <v>549</v>
      </c>
      <c r="C296" s="396" t="s">
        <v>2776</v>
      </c>
      <c r="D296" s="397" t="s">
        <v>2777</v>
      </c>
      <c r="E296" s="397" t="s">
        <v>118</v>
      </c>
      <c r="F296" s="398">
        <v>95</v>
      </c>
      <c r="G296" s="367" t="str">
        <f t="shared" si="5"/>
        <v>Xuất sắc</v>
      </c>
      <c r="H296" s="368"/>
    </row>
    <row r="297" spans="1:8" s="41" customFormat="1" ht="17.100000000000001" customHeight="1" x14ac:dyDescent="0.25">
      <c r="A297" s="369">
        <v>278</v>
      </c>
      <c r="B297" s="369" t="s">
        <v>550</v>
      </c>
      <c r="C297" s="396" t="s">
        <v>2778</v>
      </c>
      <c r="D297" s="397" t="s">
        <v>2779</v>
      </c>
      <c r="E297" s="397" t="s">
        <v>5</v>
      </c>
      <c r="F297" s="398">
        <v>78</v>
      </c>
      <c r="G297" s="367" t="str">
        <f t="shared" si="5"/>
        <v>Khá</v>
      </c>
      <c r="H297" s="368"/>
    </row>
    <row r="298" spans="1:8" s="41" customFormat="1" ht="17.100000000000001" customHeight="1" x14ac:dyDescent="0.25">
      <c r="A298" s="369">
        <v>279</v>
      </c>
      <c r="B298" s="369" t="s">
        <v>551</v>
      </c>
      <c r="C298" s="396" t="s">
        <v>2780</v>
      </c>
      <c r="D298" s="397" t="s">
        <v>2781</v>
      </c>
      <c r="E298" s="397" t="s">
        <v>120</v>
      </c>
      <c r="F298" s="398">
        <v>80</v>
      </c>
      <c r="G298" s="367" t="str">
        <f t="shared" si="5"/>
        <v>Tốt</v>
      </c>
      <c r="H298" s="368"/>
    </row>
    <row r="299" spans="1:8" s="41" customFormat="1" ht="17.100000000000001" customHeight="1" x14ac:dyDescent="0.25">
      <c r="A299" s="369">
        <v>280</v>
      </c>
      <c r="B299" s="369" t="s">
        <v>552</v>
      </c>
      <c r="C299" s="396" t="s">
        <v>2782</v>
      </c>
      <c r="D299" s="397" t="s">
        <v>2783</v>
      </c>
      <c r="E299" s="397" t="s">
        <v>28</v>
      </c>
      <c r="F299" s="398">
        <v>76</v>
      </c>
      <c r="G299" s="367" t="str">
        <f t="shared" si="5"/>
        <v>Khá</v>
      </c>
      <c r="H299" s="368"/>
    </row>
    <row r="300" spans="1:8" s="41" customFormat="1" ht="17.100000000000001" customHeight="1" x14ac:dyDescent="0.25">
      <c r="A300" s="369">
        <v>281</v>
      </c>
      <c r="B300" s="369" t="s">
        <v>553</v>
      </c>
      <c r="C300" s="396" t="s">
        <v>2784</v>
      </c>
      <c r="D300" s="397" t="s">
        <v>2785</v>
      </c>
      <c r="E300" s="397" t="s">
        <v>355</v>
      </c>
      <c r="F300" s="398">
        <v>81</v>
      </c>
      <c r="G300" s="367" t="str">
        <f t="shared" si="5"/>
        <v>Tốt</v>
      </c>
      <c r="H300" s="368"/>
    </row>
    <row r="301" spans="1:8" s="41" customFormat="1" ht="17.100000000000001" customHeight="1" x14ac:dyDescent="0.25">
      <c r="A301" s="369"/>
      <c r="B301" s="369"/>
      <c r="C301" s="400" t="s">
        <v>2786</v>
      </c>
      <c r="D301" s="397"/>
      <c r="E301" s="397"/>
      <c r="F301" s="398"/>
      <c r="G301" s="367"/>
      <c r="H301" s="368"/>
    </row>
    <row r="302" spans="1:8" s="41" customFormat="1" ht="17.100000000000001" customHeight="1" x14ac:dyDescent="0.25">
      <c r="A302" s="369">
        <v>282</v>
      </c>
      <c r="B302" s="369" t="s">
        <v>520</v>
      </c>
      <c r="C302" s="396" t="s">
        <v>2787</v>
      </c>
      <c r="D302" s="397" t="s">
        <v>85</v>
      </c>
      <c r="E302" s="397" t="s">
        <v>40</v>
      </c>
      <c r="F302" s="398">
        <v>75</v>
      </c>
      <c r="G302" s="367" t="str">
        <f t="shared" si="5"/>
        <v>Khá</v>
      </c>
      <c r="H302" s="368"/>
    </row>
    <row r="303" spans="1:8" s="41" customFormat="1" ht="17.100000000000001" customHeight="1" x14ac:dyDescent="0.25">
      <c r="A303" s="369">
        <v>283</v>
      </c>
      <c r="B303" s="369" t="s">
        <v>521</v>
      </c>
      <c r="C303" s="396" t="s">
        <v>2788</v>
      </c>
      <c r="D303" s="397" t="s">
        <v>2789</v>
      </c>
      <c r="E303" s="397" t="s">
        <v>54</v>
      </c>
      <c r="F303" s="398">
        <v>80</v>
      </c>
      <c r="G303" s="367" t="str">
        <f t="shared" si="5"/>
        <v>Tốt</v>
      </c>
      <c r="H303" s="368"/>
    </row>
    <row r="304" spans="1:8" s="41" customFormat="1" ht="17.100000000000001" customHeight="1" x14ac:dyDescent="0.25">
      <c r="A304" s="369">
        <v>284</v>
      </c>
      <c r="B304" s="369" t="s">
        <v>522</v>
      </c>
      <c r="C304" s="396" t="s">
        <v>2790</v>
      </c>
      <c r="D304" s="397" t="s">
        <v>402</v>
      </c>
      <c r="E304" s="397" t="s">
        <v>2791</v>
      </c>
      <c r="F304" s="398">
        <v>81</v>
      </c>
      <c r="G304" s="367" t="str">
        <f t="shared" si="5"/>
        <v>Tốt</v>
      </c>
      <c r="H304" s="368"/>
    </row>
    <row r="305" spans="1:8" s="41" customFormat="1" ht="17.100000000000001" customHeight="1" x14ac:dyDescent="0.25">
      <c r="A305" s="369">
        <v>285</v>
      </c>
      <c r="B305" s="369" t="s">
        <v>523</v>
      </c>
      <c r="C305" s="396" t="s">
        <v>2792</v>
      </c>
      <c r="D305" s="397" t="s">
        <v>2793</v>
      </c>
      <c r="E305" s="397" t="s">
        <v>135</v>
      </c>
      <c r="F305" s="398">
        <v>86</v>
      </c>
      <c r="G305" s="367" t="str">
        <f t="shared" si="5"/>
        <v>Tốt</v>
      </c>
      <c r="H305" s="368"/>
    </row>
    <row r="306" spans="1:8" s="41" customFormat="1" ht="17.100000000000001" customHeight="1" x14ac:dyDescent="0.25">
      <c r="A306" s="369">
        <v>286</v>
      </c>
      <c r="B306" s="369" t="s">
        <v>524</v>
      </c>
      <c r="C306" s="396" t="s">
        <v>2794</v>
      </c>
      <c r="D306" s="397" t="s">
        <v>48</v>
      </c>
      <c r="E306" s="397" t="s">
        <v>117</v>
      </c>
      <c r="F306" s="398">
        <v>81</v>
      </c>
      <c r="G306" s="367" t="str">
        <f t="shared" si="5"/>
        <v>Tốt</v>
      </c>
      <c r="H306" s="368"/>
    </row>
    <row r="307" spans="1:8" s="41" customFormat="1" ht="17.100000000000001" customHeight="1" x14ac:dyDescent="0.25">
      <c r="A307" s="369">
        <v>287</v>
      </c>
      <c r="B307" s="369" t="s">
        <v>525</v>
      </c>
      <c r="C307" s="396" t="s">
        <v>2795</v>
      </c>
      <c r="D307" s="397" t="s">
        <v>2796</v>
      </c>
      <c r="E307" s="397" t="s">
        <v>2555</v>
      </c>
      <c r="F307" s="398">
        <v>30</v>
      </c>
      <c r="G307" s="367" t="str">
        <f t="shared" si="5"/>
        <v>Kém</v>
      </c>
      <c r="H307" s="368"/>
    </row>
    <row r="308" spans="1:8" s="41" customFormat="1" ht="17.100000000000001" customHeight="1" x14ac:dyDescent="0.25">
      <c r="A308" s="369">
        <v>288</v>
      </c>
      <c r="B308" s="369" t="s">
        <v>526</v>
      </c>
      <c r="C308" s="396" t="s">
        <v>2797</v>
      </c>
      <c r="D308" s="397" t="s">
        <v>18</v>
      </c>
      <c r="E308" s="397" t="s">
        <v>161</v>
      </c>
      <c r="F308" s="398">
        <v>78</v>
      </c>
      <c r="G308" s="367" t="str">
        <f t="shared" si="5"/>
        <v>Khá</v>
      </c>
      <c r="H308" s="368"/>
    </row>
    <row r="309" spans="1:8" s="41" customFormat="1" ht="17.100000000000001" customHeight="1" x14ac:dyDescent="0.25">
      <c r="A309" s="369"/>
      <c r="B309" s="369"/>
      <c r="C309" s="400" t="s">
        <v>2798</v>
      </c>
      <c r="D309" s="397"/>
      <c r="E309" s="397"/>
      <c r="F309" s="398"/>
      <c r="G309" s="367"/>
      <c r="H309" s="368"/>
    </row>
    <row r="310" spans="1:8" s="41" customFormat="1" ht="17.100000000000001" customHeight="1" x14ac:dyDescent="0.25">
      <c r="A310" s="369">
        <v>289</v>
      </c>
      <c r="B310" s="369">
        <v>1</v>
      </c>
      <c r="C310" s="396" t="s">
        <v>2799</v>
      </c>
      <c r="D310" s="397" t="s">
        <v>69</v>
      </c>
      <c r="E310" s="397" t="s">
        <v>34</v>
      </c>
      <c r="F310" s="398">
        <v>81</v>
      </c>
      <c r="G310" s="367" t="str">
        <f t="shared" si="5"/>
        <v>Tốt</v>
      </c>
      <c r="H310" s="368"/>
    </row>
    <row r="311" spans="1:8" s="41" customFormat="1" ht="17.100000000000001" customHeight="1" x14ac:dyDescent="0.25">
      <c r="A311" s="369">
        <v>290</v>
      </c>
      <c r="B311" s="369">
        <v>2</v>
      </c>
      <c r="C311" s="396" t="s">
        <v>2800</v>
      </c>
      <c r="D311" s="397" t="s">
        <v>832</v>
      </c>
      <c r="E311" s="397" t="s">
        <v>34</v>
      </c>
      <c r="F311" s="398">
        <v>67</v>
      </c>
      <c r="G311" s="367" t="str">
        <f t="shared" si="5"/>
        <v>Khá</v>
      </c>
      <c r="H311" s="368"/>
    </row>
    <row r="312" spans="1:8" s="41" customFormat="1" ht="17.100000000000001" customHeight="1" x14ac:dyDescent="0.25">
      <c r="A312" s="369">
        <v>291</v>
      </c>
      <c r="B312" s="369">
        <v>3</v>
      </c>
      <c r="C312" s="396" t="s">
        <v>2801</v>
      </c>
      <c r="D312" s="397" t="s">
        <v>478</v>
      </c>
      <c r="E312" s="397" t="s">
        <v>304</v>
      </c>
      <c r="F312" s="398">
        <v>81</v>
      </c>
      <c r="G312" s="367" t="str">
        <f t="shared" si="5"/>
        <v>Tốt</v>
      </c>
      <c r="H312" s="368"/>
    </row>
    <row r="313" spans="1:8" s="41" customFormat="1" ht="17.100000000000001" customHeight="1" x14ac:dyDescent="0.25">
      <c r="A313" s="369">
        <v>292</v>
      </c>
      <c r="B313" s="369">
        <v>4</v>
      </c>
      <c r="C313" s="396" t="s">
        <v>2802</v>
      </c>
      <c r="D313" s="397" t="s">
        <v>2803</v>
      </c>
      <c r="E313" s="397" t="s">
        <v>2804</v>
      </c>
      <c r="F313" s="398">
        <v>73</v>
      </c>
      <c r="G313" s="367" t="str">
        <f t="shared" si="5"/>
        <v>Khá</v>
      </c>
      <c r="H313" s="368"/>
    </row>
    <row r="314" spans="1:8" s="41" customFormat="1" ht="17.100000000000001" customHeight="1" x14ac:dyDescent="0.25">
      <c r="A314" s="369">
        <v>293</v>
      </c>
      <c r="B314" s="369">
        <v>5</v>
      </c>
      <c r="C314" s="396" t="s">
        <v>2805</v>
      </c>
      <c r="D314" s="397" t="s">
        <v>563</v>
      </c>
      <c r="E314" s="397" t="s">
        <v>184</v>
      </c>
      <c r="F314" s="398">
        <v>0</v>
      </c>
      <c r="G314" s="367" t="str">
        <f t="shared" si="5"/>
        <v>Kém</v>
      </c>
      <c r="H314" s="368"/>
    </row>
    <row r="315" spans="1:8" s="41" customFormat="1" ht="17.100000000000001" customHeight="1" x14ac:dyDescent="0.25">
      <c r="A315" s="369">
        <v>294</v>
      </c>
      <c r="B315" s="369">
        <v>6</v>
      </c>
      <c r="C315" s="396" t="s">
        <v>2806</v>
      </c>
      <c r="D315" s="397" t="s">
        <v>36</v>
      </c>
      <c r="E315" s="397" t="s">
        <v>321</v>
      </c>
      <c r="F315" s="398">
        <v>86</v>
      </c>
      <c r="G315" s="367" t="str">
        <f t="shared" si="5"/>
        <v>Tốt</v>
      </c>
      <c r="H315" s="368"/>
    </row>
    <row r="316" spans="1:8" s="41" customFormat="1" ht="17.100000000000001" customHeight="1" x14ac:dyDescent="0.25">
      <c r="A316" s="369">
        <v>295</v>
      </c>
      <c r="B316" s="369">
        <v>7</v>
      </c>
      <c r="C316" s="396" t="s">
        <v>2807</v>
      </c>
      <c r="D316" s="397" t="s">
        <v>2808</v>
      </c>
      <c r="E316" s="397" t="s">
        <v>256</v>
      </c>
      <c r="F316" s="398">
        <v>99</v>
      </c>
      <c r="G316" s="367" t="str">
        <f t="shared" si="5"/>
        <v>Xuất sắc</v>
      </c>
      <c r="H316" s="368"/>
    </row>
    <row r="317" spans="1:8" s="41" customFormat="1" ht="17.100000000000001" customHeight="1" x14ac:dyDescent="0.25">
      <c r="A317" s="369">
        <v>296</v>
      </c>
      <c r="B317" s="369">
        <v>8</v>
      </c>
      <c r="C317" s="396" t="s">
        <v>2809</v>
      </c>
      <c r="D317" s="397" t="s">
        <v>2810</v>
      </c>
      <c r="E317" s="397" t="s">
        <v>39</v>
      </c>
      <c r="F317" s="398">
        <v>97</v>
      </c>
      <c r="G317" s="367" t="str">
        <f t="shared" si="5"/>
        <v>Xuất sắc</v>
      </c>
      <c r="H317" s="368"/>
    </row>
    <row r="318" spans="1:8" s="41" customFormat="1" ht="17.100000000000001" customHeight="1" x14ac:dyDescent="0.25">
      <c r="A318" s="369">
        <v>297</v>
      </c>
      <c r="B318" s="369">
        <v>9</v>
      </c>
      <c r="C318" s="396" t="s">
        <v>2811</v>
      </c>
      <c r="D318" s="397" t="s">
        <v>1038</v>
      </c>
      <c r="E318" s="397" t="s">
        <v>39</v>
      </c>
      <c r="F318" s="398">
        <v>71</v>
      </c>
      <c r="G318" s="367" t="str">
        <f t="shared" si="5"/>
        <v>Khá</v>
      </c>
      <c r="H318" s="368"/>
    </row>
    <row r="319" spans="1:8" s="41" customFormat="1" ht="17.100000000000001" customHeight="1" x14ac:dyDescent="0.25">
      <c r="A319" s="369">
        <v>298</v>
      </c>
      <c r="B319" s="369">
        <v>10</v>
      </c>
      <c r="C319" s="396" t="s">
        <v>2812</v>
      </c>
      <c r="D319" s="397" t="s">
        <v>86</v>
      </c>
      <c r="E319" s="397" t="s">
        <v>1440</v>
      </c>
      <c r="F319" s="398">
        <v>65</v>
      </c>
      <c r="G319" s="367" t="str">
        <f t="shared" si="5"/>
        <v>Khá</v>
      </c>
      <c r="H319" s="368"/>
    </row>
    <row r="320" spans="1:8" s="41" customFormat="1" ht="17.100000000000001" customHeight="1" x14ac:dyDescent="0.25">
      <c r="A320" s="369">
        <v>299</v>
      </c>
      <c r="B320" s="369">
        <v>11</v>
      </c>
      <c r="C320" s="396" t="s">
        <v>2813</v>
      </c>
      <c r="D320" s="397" t="s">
        <v>2814</v>
      </c>
      <c r="E320" s="397" t="s">
        <v>7</v>
      </c>
      <c r="F320" s="398">
        <v>73</v>
      </c>
      <c r="G320" s="367" t="str">
        <f t="shared" si="5"/>
        <v>Khá</v>
      </c>
      <c r="H320" s="368"/>
    </row>
    <row r="321" spans="1:8" s="41" customFormat="1" ht="17.100000000000001" customHeight="1" x14ac:dyDescent="0.25">
      <c r="A321" s="369">
        <v>300</v>
      </c>
      <c r="B321" s="369">
        <v>12</v>
      </c>
      <c r="C321" s="396" t="s">
        <v>2815</v>
      </c>
      <c r="D321" s="397" t="s">
        <v>2816</v>
      </c>
      <c r="E321" s="397" t="s">
        <v>14</v>
      </c>
      <c r="F321" s="398">
        <v>87</v>
      </c>
      <c r="G321" s="367" t="str">
        <f t="shared" si="5"/>
        <v>Tốt</v>
      </c>
      <c r="H321" s="368"/>
    </row>
    <row r="322" spans="1:8" s="41" customFormat="1" ht="17.100000000000001" customHeight="1" x14ac:dyDescent="0.25">
      <c r="A322" s="369">
        <v>301</v>
      </c>
      <c r="B322" s="369">
        <v>13</v>
      </c>
      <c r="C322" s="396" t="s">
        <v>2817</v>
      </c>
      <c r="D322" s="397" t="s">
        <v>2818</v>
      </c>
      <c r="E322" s="397" t="s">
        <v>14</v>
      </c>
      <c r="F322" s="398">
        <v>73</v>
      </c>
      <c r="G322" s="367" t="str">
        <f t="shared" si="5"/>
        <v>Khá</v>
      </c>
      <c r="H322" s="368"/>
    </row>
    <row r="323" spans="1:8" s="41" customFormat="1" ht="17.100000000000001" customHeight="1" x14ac:dyDescent="0.25">
      <c r="A323" s="369">
        <v>302</v>
      </c>
      <c r="B323" s="369">
        <v>14</v>
      </c>
      <c r="C323" s="396" t="s">
        <v>2819</v>
      </c>
      <c r="D323" s="397" t="s">
        <v>2820</v>
      </c>
      <c r="E323" s="397" t="s">
        <v>47</v>
      </c>
      <c r="F323" s="398">
        <v>85</v>
      </c>
      <c r="G323" s="367" t="str">
        <f t="shared" si="5"/>
        <v>Tốt</v>
      </c>
      <c r="H323" s="368"/>
    </row>
    <row r="324" spans="1:8" s="41" customFormat="1" ht="17.100000000000001" customHeight="1" x14ac:dyDescent="0.25">
      <c r="A324" s="369">
        <v>303</v>
      </c>
      <c r="B324" s="369">
        <v>15</v>
      </c>
      <c r="C324" s="396" t="s">
        <v>2821</v>
      </c>
      <c r="D324" s="397" t="s">
        <v>2822</v>
      </c>
      <c r="E324" s="397" t="s">
        <v>76</v>
      </c>
      <c r="F324" s="398">
        <v>79</v>
      </c>
      <c r="G324" s="367" t="str">
        <f t="shared" si="5"/>
        <v>Khá</v>
      </c>
      <c r="H324" s="368"/>
    </row>
    <row r="325" spans="1:8" s="41" customFormat="1" ht="17.100000000000001" customHeight="1" x14ac:dyDescent="0.25">
      <c r="A325" s="369">
        <v>304</v>
      </c>
      <c r="B325" s="369">
        <v>16</v>
      </c>
      <c r="C325" s="396" t="s">
        <v>2823</v>
      </c>
      <c r="D325" s="397" t="s">
        <v>44</v>
      </c>
      <c r="E325" s="397" t="s">
        <v>51</v>
      </c>
      <c r="F325" s="398">
        <v>75</v>
      </c>
      <c r="G325" s="367" t="str">
        <f t="shared" si="5"/>
        <v>Khá</v>
      </c>
      <c r="H325" s="368"/>
    </row>
    <row r="326" spans="1:8" s="41" customFormat="1" ht="17.100000000000001" customHeight="1" x14ac:dyDescent="0.25">
      <c r="A326" s="369">
        <v>305</v>
      </c>
      <c r="B326" s="369">
        <v>17</v>
      </c>
      <c r="C326" s="396" t="s">
        <v>2824</v>
      </c>
      <c r="D326" s="397" t="s">
        <v>2825</v>
      </c>
      <c r="E326" s="397" t="s">
        <v>51</v>
      </c>
      <c r="F326" s="398">
        <v>73</v>
      </c>
      <c r="G326" s="367" t="str">
        <f t="shared" si="5"/>
        <v>Khá</v>
      </c>
      <c r="H326" s="368"/>
    </row>
    <row r="327" spans="1:8" s="41" customFormat="1" ht="17.100000000000001" customHeight="1" x14ac:dyDescent="0.25">
      <c r="A327" s="369">
        <v>306</v>
      </c>
      <c r="B327" s="369">
        <v>18</v>
      </c>
      <c r="C327" s="396" t="s">
        <v>2826</v>
      </c>
      <c r="D327" s="397" t="s">
        <v>403</v>
      </c>
      <c r="E327" s="397" t="s">
        <v>21</v>
      </c>
      <c r="F327" s="398">
        <v>88</v>
      </c>
      <c r="G327" s="367" t="str">
        <f t="shared" si="5"/>
        <v>Tốt</v>
      </c>
      <c r="H327" s="368"/>
    </row>
    <row r="328" spans="1:8" s="41" customFormat="1" ht="17.100000000000001" customHeight="1" x14ac:dyDescent="0.25">
      <c r="A328" s="369">
        <v>307</v>
      </c>
      <c r="B328" s="369">
        <v>19</v>
      </c>
      <c r="C328" s="396" t="s">
        <v>2827</v>
      </c>
      <c r="D328" s="397" t="s">
        <v>282</v>
      </c>
      <c r="E328" s="397" t="s">
        <v>163</v>
      </c>
      <c r="F328" s="398">
        <v>80</v>
      </c>
      <c r="G328" s="367" t="str">
        <f t="shared" si="5"/>
        <v>Tốt</v>
      </c>
      <c r="H328" s="368"/>
    </row>
    <row r="329" spans="1:8" s="41" customFormat="1" ht="17.100000000000001" customHeight="1" x14ac:dyDescent="0.25">
      <c r="A329" s="369">
        <v>308</v>
      </c>
      <c r="B329" s="369">
        <v>20</v>
      </c>
      <c r="C329" s="396" t="s">
        <v>2828</v>
      </c>
      <c r="D329" s="397" t="s">
        <v>906</v>
      </c>
      <c r="E329" s="397" t="s">
        <v>54</v>
      </c>
      <c r="F329" s="398">
        <v>95</v>
      </c>
      <c r="G329" s="367" t="str">
        <f t="shared" si="5"/>
        <v>Xuất sắc</v>
      </c>
      <c r="H329" s="368"/>
    </row>
    <row r="330" spans="1:8" s="41" customFormat="1" ht="17.100000000000001" customHeight="1" x14ac:dyDescent="0.25">
      <c r="A330" s="369">
        <v>309</v>
      </c>
      <c r="B330" s="369">
        <v>21</v>
      </c>
      <c r="C330" s="396" t="s">
        <v>2829</v>
      </c>
      <c r="D330" s="397" t="s">
        <v>46</v>
      </c>
      <c r="E330" s="397" t="s">
        <v>54</v>
      </c>
      <c r="F330" s="398">
        <v>80</v>
      </c>
      <c r="G330" s="367" t="str">
        <f t="shared" si="5"/>
        <v>Tốt</v>
      </c>
      <c r="H330" s="368"/>
    </row>
    <row r="331" spans="1:8" s="41" customFormat="1" ht="17.100000000000001" customHeight="1" x14ac:dyDescent="0.25">
      <c r="A331" s="369">
        <v>310</v>
      </c>
      <c r="B331" s="369">
        <v>22</v>
      </c>
      <c r="C331" s="396" t="s">
        <v>2830</v>
      </c>
      <c r="D331" s="397" t="s">
        <v>162</v>
      </c>
      <c r="E331" s="397" t="s">
        <v>422</v>
      </c>
      <c r="F331" s="398">
        <v>0</v>
      </c>
      <c r="G331" s="367" t="str">
        <f t="shared" ref="G331:G368" si="6">IF(F331&gt;89, "Xuất sắc",IF(F331&gt;79, "Tốt",IF(F331&gt;64,"Khá",IF(F331&gt;49,"Trung Bình",IF(F331&gt;34,"Yếu","Kém")))))</f>
        <v>Kém</v>
      </c>
      <c r="H331" s="368"/>
    </row>
    <row r="332" spans="1:8" s="41" customFormat="1" ht="17.100000000000001" customHeight="1" x14ac:dyDescent="0.25">
      <c r="A332" s="369">
        <v>311</v>
      </c>
      <c r="B332" s="369">
        <v>23</v>
      </c>
      <c r="C332" s="396" t="s">
        <v>2831</v>
      </c>
      <c r="D332" s="397" t="s">
        <v>376</v>
      </c>
      <c r="E332" s="397" t="s">
        <v>79</v>
      </c>
      <c r="F332" s="398">
        <v>79</v>
      </c>
      <c r="G332" s="367" t="str">
        <f t="shared" si="6"/>
        <v>Khá</v>
      </c>
      <c r="H332" s="368"/>
    </row>
    <row r="333" spans="1:8" s="41" customFormat="1" ht="17.100000000000001" customHeight="1" x14ac:dyDescent="0.25">
      <c r="A333" s="369">
        <v>312</v>
      </c>
      <c r="B333" s="369">
        <v>24</v>
      </c>
      <c r="C333" s="396" t="s">
        <v>2832</v>
      </c>
      <c r="D333" s="397" t="s">
        <v>2833</v>
      </c>
      <c r="E333" s="397" t="s">
        <v>79</v>
      </c>
      <c r="F333" s="398">
        <v>71</v>
      </c>
      <c r="G333" s="367" t="str">
        <f t="shared" si="6"/>
        <v>Khá</v>
      </c>
      <c r="H333" s="368"/>
    </row>
    <row r="334" spans="1:8" s="41" customFormat="1" ht="17.100000000000001" customHeight="1" x14ac:dyDescent="0.25">
      <c r="A334" s="369">
        <v>313</v>
      </c>
      <c r="B334" s="369">
        <v>25</v>
      </c>
      <c r="C334" s="396" t="s">
        <v>2834</v>
      </c>
      <c r="D334" s="397" t="s">
        <v>2835</v>
      </c>
      <c r="E334" s="397" t="s">
        <v>2836</v>
      </c>
      <c r="F334" s="398">
        <v>71</v>
      </c>
      <c r="G334" s="367" t="str">
        <f t="shared" si="6"/>
        <v>Khá</v>
      </c>
      <c r="H334" s="368"/>
    </row>
    <row r="335" spans="1:8" s="41" customFormat="1" ht="17.100000000000001" customHeight="1" x14ac:dyDescent="0.25">
      <c r="A335" s="369">
        <v>314</v>
      </c>
      <c r="B335" s="369">
        <v>26</v>
      </c>
      <c r="C335" s="396" t="s">
        <v>2837</v>
      </c>
      <c r="D335" s="397" t="s">
        <v>2838</v>
      </c>
      <c r="E335" s="397" t="s">
        <v>1406</v>
      </c>
      <c r="F335" s="398">
        <v>80</v>
      </c>
      <c r="G335" s="367" t="str">
        <f t="shared" si="6"/>
        <v>Tốt</v>
      </c>
      <c r="H335" s="368"/>
    </row>
    <row r="336" spans="1:8" s="41" customFormat="1" ht="17.100000000000001" customHeight="1" x14ac:dyDescent="0.25">
      <c r="A336" s="369">
        <v>315</v>
      </c>
      <c r="B336" s="369">
        <v>27</v>
      </c>
      <c r="C336" s="396" t="s">
        <v>2839</v>
      </c>
      <c r="D336" s="397" t="s">
        <v>44</v>
      </c>
      <c r="E336" s="397" t="s">
        <v>100</v>
      </c>
      <c r="F336" s="398">
        <v>71</v>
      </c>
      <c r="G336" s="367" t="str">
        <f t="shared" si="6"/>
        <v>Khá</v>
      </c>
      <c r="H336" s="368"/>
    </row>
    <row r="337" spans="1:8" s="41" customFormat="1" ht="17.100000000000001" customHeight="1" x14ac:dyDescent="0.25">
      <c r="A337" s="369">
        <v>316</v>
      </c>
      <c r="B337" s="369">
        <v>28</v>
      </c>
      <c r="C337" s="396" t="s">
        <v>2840</v>
      </c>
      <c r="D337" s="397" t="s">
        <v>1817</v>
      </c>
      <c r="E337" s="397" t="s">
        <v>100</v>
      </c>
      <c r="F337" s="398">
        <v>71</v>
      </c>
      <c r="G337" s="367" t="str">
        <f t="shared" si="6"/>
        <v>Khá</v>
      </c>
      <c r="H337" s="368"/>
    </row>
    <row r="338" spans="1:8" s="41" customFormat="1" ht="17.100000000000001" customHeight="1" x14ac:dyDescent="0.25">
      <c r="A338" s="369">
        <v>317</v>
      </c>
      <c r="B338" s="369">
        <v>29</v>
      </c>
      <c r="C338" s="396" t="s">
        <v>2841</v>
      </c>
      <c r="D338" s="397" t="s">
        <v>106</v>
      </c>
      <c r="E338" s="397" t="s">
        <v>100</v>
      </c>
      <c r="F338" s="398">
        <v>71</v>
      </c>
      <c r="G338" s="367" t="str">
        <f t="shared" si="6"/>
        <v>Khá</v>
      </c>
      <c r="H338" s="368"/>
    </row>
    <row r="339" spans="1:8" s="41" customFormat="1" ht="17.100000000000001" customHeight="1" x14ac:dyDescent="0.25">
      <c r="A339" s="369">
        <v>318</v>
      </c>
      <c r="B339" s="369">
        <v>30</v>
      </c>
      <c r="C339" s="396" t="s">
        <v>2842</v>
      </c>
      <c r="D339" s="397" t="s">
        <v>2843</v>
      </c>
      <c r="E339" s="397" t="s">
        <v>207</v>
      </c>
      <c r="F339" s="398">
        <v>75</v>
      </c>
      <c r="G339" s="367" t="str">
        <f t="shared" si="6"/>
        <v>Khá</v>
      </c>
      <c r="H339" s="368"/>
    </row>
    <row r="340" spans="1:8" s="41" customFormat="1" ht="17.100000000000001" customHeight="1" x14ac:dyDescent="0.25">
      <c r="A340" s="369">
        <v>319</v>
      </c>
      <c r="B340" s="369">
        <v>31</v>
      </c>
      <c r="C340" s="396" t="s">
        <v>2844</v>
      </c>
      <c r="D340" s="397" t="s">
        <v>803</v>
      </c>
      <c r="E340" s="397" t="s">
        <v>8</v>
      </c>
      <c r="F340" s="398">
        <v>89</v>
      </c>
      <c r="G340" s="367" t="str">
        <f t="shared" si="6"/>
        <v>Tốt</v>
      </c>
      <c r="H340" s="368"/>
    </row>
    <row r="341" spans="1:8" s="41" customFormat="1" ht="17.100000000000001" customHeight="1" x14ac:dyDescent="0.25">
      <c r="A341" s="369">
        <v>320</v>
      </c>
      <c r="B341" s="369">
        <v>32</v>
      </c>
      <c r="C341" s="396" t="s">
        <v>2845</v>
      </c>
      <c r="D341" s="397" t="s">
        <v>2846</v>
      </c>
      <c r="E341" s="397" t="s">
        <v>8</v>
      </c>
      <c r="F341" s="398">
        <v>86</v>
      </c>
      <c r="G341" s="367" t="str">
        <f t="shared" si="6"/>
        <v>Tốt</v>
      </c>
      <c r="H341" s="368"/>
    </row>
    <row r="342" spans="1:8" s="41" customFormat="1" ht="17.100000000000001" customHeight="1" x14ac:dyDescent="0.25">
      <c r="A342" s="369">
        <v>321</v>
      </c>
      <c r="B342" s="369">
        <v>33</v>
      </c>
      <c r="C342" s="396" t="s">
        <v>2847</v>
      </c>
      <c r="D342" s="397" t="s">
        <v>18</v>
      </c>
      <c r="E342" s="397" t="s">
        <v>8</v>
      </c>
      <c r="F342" s="398">
        <v>71</v>
      </c>
      <c r="G342" s="367" t="str">
        <f t="shared" si="6"/>
        <v>Khá</v>
      </c>
      <c r="H342" s="368"/>
    </row>
    <row r="343" spans="1:8" s="41" customFormat="1" ht="17.100000000000001" customHeight="1" x14ac:dyDescent="0.25">
      <c r="A343" s="369">
        <v>322</v>
      </c>
      <c r="B343" s="369">
        <v>34</v>
      </c>
      <c r="C343" s="396" t="s">
        <v>2848</v>
      </c>
      <c r="D343" s="397" t="s">
        <v>253</v>
      </c>
      <c r="E343" s="397" t="s">
        <v>8</v>
      </c>
      <c r="F343" s="398">
        <v>83</v>
      </c>
      <c r="G343" s="367" t="str">
        <f t="shared" si="6"/>
        <v>Tốt</v>
      </c>
      <c r="H343" s="368"/>
    </row>
    <row r="344" spans="1:8" s="41" customFormat="1" ht="17.100000000000001" customHeight="1" x14ac:dyDescent="0.25">
      <c r="A344" s="369">
        <v>323</v>
      </c>
      <c r="B344" s="369">
        <v>35</v>
      </c>
      <c r="C344" s="396" t="s">
        <v>2849</v>
      </c>
      <c r="D344" s="397" t="s">
        <v>2850</v>
      </c>
      <c r="E344" s="397" t="s">
        <v>8</v>
      </c>
      <c r="F344" s="398">
        <v>87</v>
      </c>
      <c r="G344" s="367" t="str">
        <f t="shared" si="6"/>
        <v>Tốt</v>
      </c>
      <c r="H344" s="368"/>
    </row>
    <row r="345" spans="1:8" s="41" customFormat="1" ht="17.100000000000001" customHeight="1" x14ac:dyDescent="0.25">
      <c r="A345" s="369">
        <v>324</v>
      </c>
      <c r="B345" s="369">
        <v>36</v>
      </c>
      <c r="C345" s="396" t="s">
        <v>2851</v>
      </c>
      <c r="D345" s="397" t="s">
        <v>839</v>
      </c>
      <c r="E345" s="397" t="s">
        <v>8</v>
      </c>
      <c r="F345" s="398">
        <v>80</v>
      </c>
      <c r="G345" s="367" t="str">
        <f t="shared" si="6"/>
        <v>Tốt</v>
      </c>
      <c r="H345" s="368"/>
    </row>
    <row r="346" spans="1:8" s="41" customFormat="1" ht="17.100000000000001" customHeight="1" x14ac:dyDescent="0.25">
      <c r="A346" s="369">
        <v>325</v>
      </c>
      <c r="B346" s="369">
        <v>37</v>
      </c>
      <c r="C346" s="396" t="s">
        <v>2852</v>
      </c>
      <c r="D346" s="397" t="s">
        <v>2853</v>
      </c>
      <c r="E346" s="397" t="s">
        <v>135</v>
      </c>
      <c r="F346" s="398">
        <v>71</v>
      </c>
      <c r="G346" s="367" t="str">
        <f t="shared" si="6"/>
        <v>Khá</v>
      </c>
      <c r="H346" s="368"/>
    </row>
    <row r="347" spans="1:8" s="41" customFormat="1" ht="17.100000000000001" customHeight="1" x14ac:dyDescent="0.25">
      <c r="A347" s="369">
        <v>326</v>
      </c>
      <c r="B347" s="369">
        <v>38</v>
      </c>
      <c r="C347" s="396" t="s">
        <v>2854</v>
      </c>
      <c r="D347" s="397" t="s">
        <v>2855</v>
      </c>
      <c r="E347" s="397" t="s">
        <v>25</v>
      </c>
      <c r="F347" s="398">
        <v>82</v>
      </c>
      <c r="G347" s="367" t="str">
        <f t="shared" si="6"/>
        <v>Tốt</v>
      </c>
      <c r="H347" s="368"/>
    </row>
    <row r="348" spans="1:8" s="41" customFormat="1" ht="17.100000000000001" customHeight="1" x14ac:dyDescent="0.25">
      <c r="A348" s="369">
        <v>327</v>
      </c>
      <c r="B348" s="369">
        <v>39</v>
      </c>
      <c r="C348" s="396" t="s">
        <v>2856</v>
      </c>
      <c r="D348" s="397" t="s">
        <v>2857</v>
      </c>
      <c r="E348" s="397" t="s">
        <v>25</v>
      </c>
      <c r="F348" s="398">
        <v>83</v>
      </c>
      <c r="G348" s="367" t="str">
        <f t="shared" si="6"/>
        <v>Tốt</v>
      </c>
      <c r="H348" s="368"/>
    </row>
    <row r="349" spans="1:8" s="41" customFormat="1" ht="17.100000000000001" customHeight="1" x14ac:dyDescent="0.25">
      <c r="A349" s="369">
        <v>328</v>
      </c>
      <c r="B349" s="369">
        <v>40</v>
      </c>
      <c r="C349" s="396" t="s">
        <v>2858</v>
      </c>
      <c r="D349" s="397" t="s">
        <v>2275</v>
      </c>
      <c r="E349" s="397" t="s">
        <v>25</v>
      </c>
      <c r="F349" s="398">
        <v>71</v>
      </c>
      <c r="G349" s="367" t="str">
        <f t="shared" si="6"/>
        <v>Khá</v>
      </c>
      <c r="H349" s="368"/>
    </row>
    <row r="350" spans="1:8" s="41" customFormat="1" ht="17.100000000000001" customHeight="1" x14ac:dyDescent="0.25">
      <c r="A350" s="369">
        <v>329</v>
      </c>
      <c r="B350" s="369">
        <v>41</v>
      </c>
      <c r="C350" s="396" t="s">
        <v>2859</v>
      </c>
      <c r="D350" s="397" t="s">
        <v>145</v>
      </c>
      <c r="E350" s="397" t="s">
        <v>25</v>
      </c>
      <c r="F350" s="398">
        <v>85</v>
      </c>
      <c r="G350" s="367" t="str">
        <f t="shared" si="6"/>
        <v>Tốt</v>
      </c>
      <c r="H350" s="368"/>
    </row>
    <row r="351" spans="1:8" s="41" customFormat="1" ht="17.100000000000001" customHeight="1" x14ac:dyDescent="0.25">
      <c r="A351" s="369">
        <v>330</v>
      </c>
      <c r="B351" s="369">
        <v>42</v>
      </c>
      <c r="C351" s="396" t="s">
        <v>2860</v>
      </c>
      <c r="D351" s="397" t="s">
        <v>2861</v>
      </c>
      <c r="E351" s="397" t="s">
        <v>80</v>
      </c>
      <c r="F351" s="398">
        <v>82</v>
      </c>
      <c r="G351" s="367" t="str">
        <f t="shared" si="6"/>
        <v>Tốt</v>
      </c>
      <c r="H351" s="368"/>
    </row>
    <row r="352" spans="1:8" s="41" customFormat="1" ht="17.100000000000001" customHeight="1" x14ac:dyDescent="0.25">
      <c r="A352" s="369">
        <v>331</v>
      </c>
      <c r="B352" s="369">
        <v>43</v>
      </c>
      <c r="C352" s="396" t="s">
        <v>2862</v>
      </c>
      <c r="D352" s="397" t="s">
        <v>326</v>
      </c>
      <c r="E352" s="397" t="s">
        <v>173</v>
      </c>
      <c r="F352" s="398">
        <v>71</v>
      </c>
      <c r="G352" s="367" t="str">
        <f t="shared" si="6"/>
        <v>Khá</v>
      </c>
      <c r="H352" s="368"/>
    </row>
    <row r="353" spans="1:8" s="41" customFormat="1" ht="17.100000000000001" customHeight="1" x14ac:dyDescent="0.25">
      <c r="A353" s="369">
        <v>332</v>
      </c>
      <c r="B353" s="369">
        <v>44</v>
      </c>
      <c r="C353" s="396" t="s">
        <v>2863</v>
      </c>
      <c r="D353" s="397" t="s">
        <v>2864</v>
      </c>
      <c r="E353" s="397" t="s">
        <v>2298</v>
      </c>
      <c r="F353" s="398">
        <v>78</v>
      </c>
      <c r="G353" s="367" t="str">
        <f t="shared" si="6"/>
        <v>Khá</v>
      </c>
      <c r="H353" s="368"/>
    </row>
    <row r="354" spans="1:8" s="41" customFormat="1" ht="17.100000000000001" customHeight="1" x14ac:dyDescent="0.25">
      <c r="A354" s="369">
        <v>333</v>
      </c>
      <c r="B354" s="369">
        <v>45</v>
      </c>
      <c r="C354" s="396" t="s">
        <v>2865</v>
      </c>
      <c r="D354" s="397" t="s">
        <v>2866</v>
      </c>
      <c r="E354" s="397" t="s">
        <v>217</v>
      </c>
      <c r="F354" s="398">
        <v>95</v>
      </c>
      <c r="G354" s="367" t="str">
        <f t="shared" si="6"/>
        <v>Xuất sắc</v>
      </c>
      <c r="H354" s="368"/>
    </row>
    <row r="355" spans="1:8" s="41" customFormat="1" ht="17.100000000000001" customHeight="1" x14ac:dyDescent="0.25">
      <c r="A355" s="369">
        <v>334</v>
      </c>
      <c r="B355" s="369">
        <v>46</v>
      </c>
      <c r="C355" s="396" t="s">
        <v>2867</v>
      </c>
      <c r="D355" s="397" t="s">
        <v>2868</v>
      </c>
      <c r="E355" s="397" t="s">
        <v>180</v>
      </c>
      <c r="F355" s="398">
        <v>95</v>
      </c>
      <c r="G355" s="367" t="str">
        <f t="shared" si="6"/>
        <v>Xuất sắc</v>
      </c>
      <c r="H355" s="368"/>
    </row>
    <row r="356" spans="1:8" s="41" customFormat="1" ht="17.100000000000001" customHeight="1" x14ac:dyDescent="0.25">
      <c r="A356" s="369">
        <v>335</v>
      </c>
      <c r="B356" s="369">
        <v>47</v>
      </c>
      <c r="C356" s="396" t="s">
        <v>2869</v>
      </c>
      <c r="D356" s="397" t="s">
        <v>2870</v>
      </c>
      <c r="E356" s="397" t="s">
        <v>244</v>
      </c>
      <c r="F356" s="398">
        <v>80</v>
      </c>
      <c r="G356" s="367" t="str">
        <f t="shared" si="6"/>
        <v>Tốt</v>
      </c>
      <c r="H356" s="368"/>
    </row>
    <row r="357" spans="1:8" s="41" customFormat="1" ht="17.100000000000001" customHeight="1" x14ac:dyDescent="0.25">
      <c r="A357" s="369">
        <v>336</v>
      </c>
      <c r="B357" s="369">
        <v>48</v>
      </c>
      <c r="C357" s="396" t="s">
        <v>2871</v>
      </c>
      <c r="D357" s="397" t="s">
        <v>88</v>
      </c>
      <c r="E357" s="397" t="s">
        <v>374</v>
      </c>
      <c r="F357" s="398">
        <v>83</v>
      </c>
      <c r="G357" s="367" t="str">
        <f t="shared" si="6"/>
        <v>Tốt</v>
      </c>
      <c r="H357" s="368"/>
    </row>
    <row r="358" spans="1:8" s="41" customFormat="1" ht="17.100000000000001" customHeight="1" x14ac:dyDescent="0.25">
      <c r="A358" s="369">
        <v>337</v>
      </c>
      <c r="B358" s="369">
        <v>49</v>
      </c>
      <c r="C358" s="396" t="s">
        <v>2872</v>
      </c>
      <c r="D358" s="397" t="s">
        <v>2873</v>
      </c>
      <c r="E358" s="397" t="s">
        <v>2874</v>
      </c>
      <c r="F358" s="398">
        <v>72</v>
      </c>
      <c r="G358" s="367" t="str">
        <f t="shared" si="6"/>
        <v>Khá</v>
      </c>
      <c r="H358" s="368"/>
    </row>
    <row r="359" spans="1:8" s="41" customFormat="1" ht="17.100000000000001" customHeight="1" x14ac:dyDescent="0.25">
      <c r="A359" s="369">
        <v>338</v>
      </c>
      <c r="B359" s="369">
        <v>50</v>
      </c>
      <c r="C359" s="396" t="s">
        <v>2875</v>
      </c>
      <c r="D359" s="397" t="s">
        <v>2876</v>
      </c>
      <c r="E359" s="397" t="s">
        <v>83</v>
      </c>
      <c r="F359" s="398">
        <v>71</v>
      </c>
      <c r="G359" s="367" t="str">
        <f t="shared" si="6"/>
        <v>Khá</v>
      </c>
      <c r="H359" s="368"/>
    </row>
    <row r="360" spans="1:8" s="41" customFormat="1" ht="17.100000000000001" customHeight="1" x14ac:dyDescent="0.25">
      <c r="A360" s="369">
        <v>339</v>
      </c>
      <c r="B360" s="369">
        <v>51</v>
      </c>
      <c r="C360" s="396" t="s">
        <v>2877</v>
      </c>
      <c r="D360" s="397" t="s">
        <v>2297</v>
      </c>
      <c r="E360" s="397" t="s">
        <v>119</v>
      </c>
      <c r="F360" s="398">
        <v>96</v>
      </c>
      <c r="G360" s="367" t="str">
        <f t="shared" si="6"/>
        <v>Xuất sắc</v>
      </c>
      <c r="H360" s="368"/>
    </row>
    <row r="361" spans="1:8" s="41" customFormat="1" ht="17.100000000000001" customHeight="1" x14ac:dyDescent="0.25">
      <c r="A361" s="369">
        <v>340</v>
      </c>
      <c r="B361" s="369">
        <v>52</v>
      </c>
      <c r="C361" s="396" t="s">
        <v>2878</v>
      </c>
      <c r="D361" s="397" t="s">
        <v>2879</v>
      </c>
      <c r="E361" s="397" t="s">
        <v>160</v>
      </c>
      <c r="F361" s="398">
        <v>81</v>
      </c>
      <c r="G361" s="367" t="str">
        <f t="shared" si="6"/>
        <v>Tốt</v>
      </c>
      <c r="H361" s="368"/>
    </row>
    <row r="362" spans="1:8" s="41" customFormat="1" ht="17.100000000000001" customHeight="1" x14ac:dyDescent="0.25">
      <c r="A362" s="369">
        <v>341</v>
      </c>
      <c r="B362" s="369">
        <v>53</v>
      </c>
      <c r="C362" s="396" t="s">
        <v>2880</v>
      </c>
      <c r="D362" s="397" t="s">
        <v>626</v>
      </c>
      <c r="E362" s="397" t="s">
        <v>87</v>
      </c>
      <c r="F362" s="398">
        <v>78</v>
      </c>
      <c r="G362" s="367" t="str">
        <f t="shared" si="6"/>
        <v>Khá</v>
      </c>
      <c r="H362" s="368"/>
    </row>
    <row r="363" spans="1:8" s="41" customFormat="1" ht="17.100000000000001" customHeight="1" x14ac:dyDescent="0.25">
      <c r="A363" s="369">
        <v>342</v>
      </c>
      <c r="B363" s="369">
        <v>54</v>
      </c>
      <c r="C363" s="396" t="s">
        <v>2881</v>
      </c>
      <c r="D363" s="397" t="s">
        <v>980</v>
      </c>
      <c r="E363" s="397" t="s">
        <v>1160</v>
      </c>
      <c r="F363" s="398">
        <v>78</v>
      </c>
      <c r="G363" s="367" t="str">
        <f t="shared" si="6"/>
        <v>Khá</v>
      </c>
      <c r="H363" s="368"/>
    </row>
    <row r="364" spans="1:8" s="41" customFormat="1" ht="17.100000000000001" customHeight="1" x14ac:dyDescent="0.25">
      <c r="A364" s="369">
        <v>343</v>
      </c>
      <c r="B364" s="369">
        <v>55</v>
      </c>
      <c r="C364" s="396" t="s">
        <v>2882</v>
      </c>
      <c r="D364" s="397" t="s">
        <v>294</v>
      </c>
      <c r="E364" s="397" t="s">
        <v>12</v>
      </c>
      <c r="F364" s="398">
        <v>85</v>
      </c>
      <c r="G364" s="367" t="str">
        <f t="shared" si="6"/>
        <v>Tốt</v>
      </c>
      <c r="H364" s="368"/>
    </row>
    <row r="365" spans="1:8" s="41" customFormat="1" ht="17.100000000000001" customHeight="1" x14ac:dyDescent="0.25">
      <c r="A365" s="369">
        <v>344</v>
      </c>
      <c r="B365" s="369">
        <v>56</v>
      </c>
      <c r="C365" s="396" t="s">
        <v>2883</v>
      </c>
      <c r="D365" s="397" t="s">
        <v>754</v>
      </c>
      <c r="E365" s="397" t="s">
        <v>12</v>
      </c>
      <c r="F365" s="398">
        <v>75</v>
      </c>
      <c r="G365" s="367" t="str">
        <f t="shared" si="6"/>
        <v>Khá</v>
      </c>
      <c r="H365" s="368"/>
    </row>
    <row r="366" spans="1:8" s="41" customFormat="1" ht="17.100000000000001" customHeight="1" x14ac:dyDescent="0.25">
      <c r="A366" s="369">
        <v>345</v>
      </c>
      <c r="B366" s="369">
        <v>57</v>
      </c>
      <c r="C366" s="396" t="s">
        <v>2884</v>
      </c>
      <c r="D366" s="397" t="s">
        <v>2885</v>
      </c>
      <c r="E366" s="397" t="s">
        <v>265</v>
      </c>
      <c r="F366" s="398">
        <v>75</v>
      </c>
      <c r="G366" s="367" t="str">
        <f t="shared" si="6"/>
        <v>Khá</v>
      </c>
      <c r="H366" s="368"/>
    </row>
    <row r="367" spans="1:8" s="41" customFormat="1" ht="17.100000000000001" customHeight="1" x14ac:dyDescent="0.25">
      <c r="A367" s="369">
        <v>346</v>
      </c>
      <c r="B367" s="369">
        <v>58</v>
      </c>
      <c r="C367" s="396" t="s">
        <v>2886</v>
      </c>
      <c r="D367" s="397" t="s">
        <v>65</v>
      </c>
      <c r="E367" s="397" t="s">
        <v>948</v>
      </c>
      <c r="F367" s="398">
        <v>96</v>
      </c>
      <c r="G367" s="367" t="str">
        <f t="shared" si="6"/>
        <v>Xuất sắc</v>
      </c>
      <c r="H367" s="368"/>
    </row>
    <row r="368" spans="1:8" s="41" customFormat="1" ht="17.100000000000001" customHeight="1" x14ac:dyDescent="0.25">
      <c r="A368" s="369">
        <v>347</v>
      </c>
      <c r="B368" s="369">
        <v>59</v>
      </c>
      <c r="C368" s="396" t="s">
        <v>2887</v>
      </c>
      <c r="D368" s="397" t="s">
        <v>1271</v>
      </c>
      <c r="E368" s="397" t="s">
        <v>991</v>
      </c>
      <c r="F368" s="398">
        <v>90</v>
      </c>
      <c r="G368" s="367" t="str">
        <f t="shared" si="6"/>
        <v>Xuất sắc</v>
      </c>
      <c r="H368" s="368"/>
    </row>
    <row r="369" spans="1:8" s="41" customFormat="1" ht="15.95" customHeight="1" x14ac:dyDescent="0.25">
      <c r="A369" s="40"/>
      <c r="B369" s="40"/>
      <c r="C369" s="401"/>
      <c r="D369" s="402"/>
      <c r="E369" s="402"/>
      <c r="F369" s="403"/>
      <c r="G369" s="404"/>
      <c r="H369" s="405"/>
    </row>
    <row r="370" spans="1:8" s="41" customFormat="1" ht="15" x14ac:dyDescent="0.25">
      <c r="A370" s="40"/>
      <c r="C370" s="406" t="s">
        <v>432</v>
      </c>
      <c r="D370" s="377" t="s">
        <v>433</v>
      </c>
      <c r="E370" s="42"/>
      <c r="F370" s="40"/>
      <c r="H370" s="40"/>
    </row>
    <row r="371" spans="1:8" s="41" customFormat="1" ht="15" x14ac:dyDescent="0.25">
      <c r="A371" s="40"/>
      <c r="C371" s="389" t="s">
        <v>72</v>
      </c>
      <c r="D371" s="369">
        <v>58</v>
      </c>
      <c r="E371" s="40"/>
      <c r="F371" s="40"/>
      <c r="H371" s="40"/>
    </row>
    <row r="372" spans="1:8" s="41" customFormat="1" ht="15" x14ac:dyDescent="0.25">
      <c r="A372" s="40"/>
      <c r="C372" s="389" t="s">
        <v>31</v>
      </c>
      <c r="D372" s="369">
        <v>128</v>
      </c>
      <c r="E372" s="42"/>
      <c r="F372" s="40"/>
      <c r="H372" s="40"/>
    </row>
    <row r="373" spans="1:8" s="41" customFormat="1" ht="15" x14ac:dyDescent="0.25">
      <c r="A373" s="40"/>
      <c r="C373" s="389" t="s">
        <v>68</v>
      </c>
      <c r="D373" s="369">
        <v>117</v>
      </c>
      <c r="E373" s="42"/>
      <c r="F373" s="40"/>
      <c r="H373" s="40"/>
    </row>
    <row r="374" spans="1:8" s="41" customFormat="1" ht="15" x14ac:dyDescent="0.25">
      <c r="A374" s="40"/>
      <c r="C374" s="389" t="s">
        <v>96</v>
      </c>
      <c r="D374" s="369">
        <v>25</v>
      </c>
      <c r="E374" s="40"/>
      <c r="F374" s="40"/>
      <c r="G374" s="40"/>
      <c r="H374" s="40"/>
    </row>
    <row r="375" spans="1:8" s="41" customFormat="1" ht="15" x14ac:dyDescent="0.25">
      <c r="A375" s="40"/>
      <c r="C375" s="389" t="s">
        <v>92</v>
      </c>
      <c r="D375" s="369">
        <v>3</v>
      </c>
      <c r="E375" s="42"/>
      <c r="F375" s="40"/>
      <c r="H375" s="40"/>
    </row>
    <row r="376" spans="1:8" s="41" customFormat="1" ht="15" x14ac:dyDescent="0.25">
      <c r="A376" s="40"/>
      <c r="C376" s="389" t="s">
        <v>267</v>
      </c>
      <c r="D376" s="369">
        <v>14</v>
      </c>
      <c r="E376" s="42"/>
      <c r="F376" s="40"/>
      <c r="H376" s="40"/>
    </row>
    <row r="377" spans="1:8" s="41" customFormat="1" ht="15" x14ac:dyDescent="0.25">
      <c r="A377" s="40"/>
      <c r="C377" s="389" t="s">
        <v>337</v>
      </c>
      <c r="D377" s="369">
        <v>2</v>
      </c>
      <c r="E377" s="42"/>
      <c r="F377" s="40"/>
      <c r="H377" s="40"/>
    </row>
    <row r="378" spans="1:8" s="41" customFormat="1" ht="15" x14ac:dyDescent="0.25">
      <c r="A378" s="40"/>
      <c r="C378" s="374" t="s">
        <v>434</v>
      </c>
      <c r="D378" s="407">
        <v>347</v>
      </c>
      <c r="E378" s="42"/>
      <c r="F378" s="40"/>
      <c r="H378" s="40"/>
    </row>
  </sheetData>
  <mergeCells count="8">
    <mergeCell ref="A1:D1"/>
    <mergeCell ref="A2:D2"/>
    <mergeCell ref="E1:H1"/>
    <mergeCell ref="E2:H2"/>
    <mergeCell ref="A7:H7"/>
    <mergeCell ref="A4:H4"/>
    <mergeCell ref="A5:H5"/>
    <mergeCell ref="A6:H6"/>
  </mergeCells>
  <phoneticPr fontId="0" type="noConversion"/>
  <pageMargins left="0.55118110236220497" right="0.35433070866141703" top="0.59055118110236204" bottom="0.7" header="0.511811023622047" footer="0.511811023622047"/>
  <pageSetup paperSize="9" orientation="portrait" verticalDpi="0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6"/>
  <sheetViews>
    <sheetView topLeftCell="A516" zoomScaleNormal="100" workbookViewId="0">
      <selection activeCell="D738" sqref="D738"/>
    </sheetView>
  </sheetViews>
  <sheetFormatPr defaultRowHeight="15.75" x14ac:dyDescent="0.25"/>
  <cols>
    <col min="1" max="1" width="4.75" style="25" customWidth="1"/>
    <col min="2" max="2" width="4.25" style="25" customWidth="1"/>
    <col min="3" max="3" width="20.625" style="680" customWidth="1"/>
    <col min="4" max="4" width="16.875" style="1" customWidth="1"/>
    <col min="5" max="5" width="10.25" style="25" customWidth="1"/>
    <col min="6" max="6" width="6.25" style="52" customWidth="1"/>
    <col min="7" max="7" width="10.375" style="25" customWidth="1"/>
    <col min="8" max="8" width="15.875" style="1" customWidth="1"/>
    <col min="9" max="16384" width="9" style="1"/>
  </cols>
  <sheetData>
    <row r="1" spans="1:17" s="4" customFormat="1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17" s="4" customFormat="1" x14ac:dyDescent="0.25">
      <c r="A2" s="92" t="s">
        <v>3</v>
      </c>
      <c r="B2" s="92"/>
      <c r="C2" s="92"/>
      <c r="D2" s="92"/>
      <c r="E2" s="92" t="s">
        <v>300</v>
      </c>
      <c r="F2" s="92"/>
      <c r="G2" s="92"/>
      <c r="H2" s="92"/>
    </row>
    <row r="3" spans="1:17" s="4" customFormat="1" ht="7.5" customHeight="1" x14ac:dyDescent="0.25">
      <c r="A3" s="36"/>
      <c r="B3" s="36"/>
      <c r="C3" s="662"/>
      <c r="D3" s="2"/>
      <c r="E3" s="22"/>
      <c r="F3" s="52"/>
      <c r="G3" s="22"/>
    </row>
    <row r="4" spans="1:17" s="4" customFormat="1" ht="18.75" x14ac:dyDescent="0.3">
      <c r="A4" s="96" t="s">
        <v>435</v>
      </c>
      <c r="B4" s="96"/>
      <c r="C4" s="96"/>
      <c r="D4" s="96"/>
      <c r="E4" s="96"/>
      <c r="F4" s="96"/>
      <c r="G4" s="96"/>
      <c r="H4" s="96"/>
    </row>
    <row r="5" spans="1:17" s="4" customFormat="1" ht="18.75" x14ac:dyDescent="0.3">
      <c r="A5" s="96" t="s">
        <v>2889</v>
      </c>
      <c r="B5" s="96"/>
      <c r="C5" s="96"/>
      <c r="D5" s="96"/>
      <c r="E5" s="96"/>
      <c r="F5" s="96"/>
      <c r="G5" s="96"/>
      <c r="H5" s="96"/>
    </row>
    <row r="6" spans="1:17" s="4" customFormat="1" ht="18.75" x14ac:dyDescent="0.3">
      <c r="A6" s="99" t="s">
        <v>587</v>
      </c>
      <c r="B6" s="99"/>
      <c r="C6" s="99"/>
      <c r="D6" s="99"/>
      <c r="E6" s="99"/>
      <c r="F6" s="99"/>
      <c r="G6" s="99"/>
      <c r="H6" s="99"/>
    </row>
    <row r="7" spans="1:17" s="4" customFormat="1" ht="23.25" customHeight="1" x14ac:dyDescent="0.25">
      <c r="A7" s="95" t="s">
        <v>588</v>
      </c>
      <c r="B7" s="95"/>
      <c r="C7" s="95"/>
      <c r="D7" s="95"/>
      <c r="E7" s="95"/>
      <c r="F7" s="95"/>
      <c r="G7" s="95"/>
      <c r="H7" s="95"/>
    </row>
    <row r="8" spans="1:17" s="4" customFormat="1" ht="9.75" customHeight="1" x14ac:dyDescent="0.25">
      <c r="A8" s="35"/>
      <c r="B8" s="35"/>
      <c r="C8" s="31"/>
      <c r="E8" s="30"/>
      <c r="F8" s="52"/>
      <c r="G8" s="30"/>
    </row>
    <row r="9" spans="1:17" s="5" customFormat="1" ht="47.25" x14ac:dyDescent="0.25">
      <c r="A9" s="408" t="s">
        <v>574</v>
      </c>
      <c r="B9" s="408" t="s">
        <v>105</v>
      </c>
      <c r="C9" s="410" t="s">
        <v>32</v>
      </c>
      <c r="D9" s="409" t="s">
        <v>33</v>
      </c>
      <c r="E9" s="410" t="s">
        <v>141</v>
      </c>
      <c r="F9" s="411" t="s">
        <v>336</v>
      </c>
      <c r="G9" s="412" t="s">
        <v>4</v>
      </c>
      <c r="H9" s="412" t="s">
        <v>0</v>
      </c>
      <c r="M9" s="66"/>
      <c r="N9" s="32"/>
      <c r="O9" s="32"/>
      <c r="P9" s="39"/>
      <c r="Q9" s="39"/>
    </row>
    <row r="10" spans="1:17" s="6" customFormat="1" ht="21.75" customHeight="1" x14ac:dyDescent="0.25">
      <c r="A10" s="413" t="s">
        <v>2890</v>
      </c>
      <c r="B10" s="413"/>
      <c r="C10" s="413"/>
      <c r="D10" s="414"/>
      <c r="E10" s="415"/>
      <c r="F10" s="414"/>
      <c r="G10" s="416"/>
      <c r="H10" s="414"/>
      <c r="I10" s="5"/>
      <c r="J10" s="67" t="s">
        <v>2891</v>
      </c>
      <c r="K10" s="5"/>
    </row>
    <row r="11" spans="1:17" s="6" customFormat="1" ht="21.75" customHeight="1" x14ac:dyDescent="0.25">
      <c r="A11" s="408" t="s">
        <v>105</v>
      </c>
      <c r="B11" s="408" t="s">
        <v>105</v>
      </c>
      <c r="C11" s="410" t="s">
        <v>32</v>
      </c>
      <c r="D11" s="409" t="s">
        <v>33</v>
      </c>
      <c r="E11" s="410" t="s">
        <v>141</v>
      </c>
      <c r="F11" s="409" t="s">
        <v>2892</v>
      </c>
      <c r="G11" s="412" t="s">
        <v>4</v>
      </c>
      <c r="H11" s="417" t="s">
        <v>0</v>
      </c>
      <c r="I11" s="5"/>
      <c r="J11" s="68" t="s">
        <v>432</v>
      </c>
      <c r="K11" s="69" t="s">
        <v>433</v>
      </c>
    </row>
    <row r="12" spans="1:17" s="6" customFormat="1" ht="21.75" customHeight="1" x14ac:dyDescent="0.25">
      <c r="A12" s="418" t="s">
        <v>2893</v>
      </c>
      <c r="B12" s="650"/>
      <c r="C12" s="650"/>
      <c r="D12" s="650"/>
      <c r="E12" s="650"/>
      <c r="F12" s="650"/>
      <c r="G12" s="650"/>
      <c r="H12" s="651"/>
      <c r="I12" s="5"/>
      <c r="J12" s="70" t="s">
        <v>72</v>
      </c>
      <c r="K12" s="419">
        <f>COUNTIF($G$13:$G$211,"Xuất sắc")</f>
        <v>51</v>
      </c>
    </row>
    <row r="13" spans="1:17" s="6" customFormat="1" ht="21.75" customHeight="1" x14ac:dyDescent="0.25">
      <c r="A13" s="420">
        <v>1</v>
      </c>
      <c r="B13" s="420">
        <v>1</v>
      </c>
      <c r="C13" s="183" t="s">
        <v>2894</v>
      </c>
      <c r="D13" s="183" t="s">
        <v>884</v>
      </c>
      <c r="E13" s="183" t="s">
        <v>34</v>
      </c>
      <c r="F13" s="257">
        <v>98</v>
      </c>
      <c r="G13" s="416" t="str">
        <f>IF(F13&lt;35,"Kém",IF(F13&lt;50,"yếu",IF(F13&lt;65,"Trung bình",IF(F13&lt;80,"Khá",IF(F13&lt;90,"Tốt","Xuất sắc")))))</f>
        <v>Xuất sắc</v>
      </c>
      <c r="H13" s="417"/>
      <c r="I13" s="5"/>
      <c r="J13" s="71" t="s">
        <v>31</v>
      </c>
      <c r="K13" s="419">
        <f>COUNTIF($G$13:$G$211,"Tốt")</f>
        <v>88</v>
      </c>
    </row>
    <row r="14" spans="1:17" s="6" customFormat="1" ht="21.75" customHeight="1" x14ac:dyDescent="0.25">
      <c r="A14" s="420">
        <v>2</v>
      </c>
      <c r="B14" s="420">
        <v>2</v>
      </c>
      <c r="C14" s="183" t="s">
        <v>2895</v>
      </c>
      <c r="D14" s="183" t="s">
        <v>2896</v>
      </c>
      <c r="E14" s="183" t="s">
        <v>34</v>
      </c>
      <c r="F14" s="257">
        <v>90</v>
      </c>
      <c r="G14" s="416" t="str">
        <f>IF(F14&lt;35,"Kém",IF(F14&lt;50,"yếu",IF(F14&lt;65,"Trung bình",IF(F14&lt;80,"Khá",IF(F14&lt;90,"Tốt","Xuất sắc")))))</f>
        <v>Xuất sắc</v>
      </c>
      <c r="H14" s="417"/>
      <c r="I14" s="5"/>
      <c r="J14" s="71" t="s">
        <v>68</v>
      </c>
      <c r="K14" s="419">
        <f>COUNTIF($G$13:$G$211,"Khá")</f>
        <v>29</v>
      </c>
    </row>
    <row r="15" spans="1:17" s="6" customFormat="1" ht="21.75" customHeight="1" x14ac:dyDescent="0.25">
      <c r="A15" s="420">
        <v>3</v>
      </c>
      <c r="B15" s="420">
        <v>3</v>
      </c>
      <c r="C15" s="183" t="s">
        <v>2897</v>
      </c>
      <c r="D15" s="183" t="s">
        <v>1858</v>
      </c>
      <c r="E15" s="183" t="s">
        <v>34</v>
      </c>
      <c r="F15" s="257">
        <v>90</v>
      </c>
      <c r="G15" s="416" t="str">
        <f>IF(F15&lt;35,"Kém",IF(F15&lt;50,"yếu",IF(F15&lt;65,"Trung bình",IF(F15&lt;80,"Khá",IF(F15&lt;90,"Tốt","Xuất sắc")))))</f>
        <v>Xuất sắc</v>
      </c>
      <c r="H15" s="417"/>
      <c r="I15" s="5"/>
      <c r="J15" s="70" t="s">
        <v>96</v>
      </c>
      <c r="K15" s="419">
        <f>COUNTIF($G$13:$G$211,"Trung bình")</f>
        <v>9</v>
      </c>
    </row>
    <row r="16" spans="1:17" s="6" customFormat="1" ht="21.75" customHeight="1" x14ac:dyDescent="0.25">
      <c r="A16" s="420">
        <v>4</v>
      </c>
      <c r="B16" s="420">
        <v>4</v>
      </c>
      <c r="C16" s="183" t="s">
        <v>2898</v>
      </c>
      <c r="D16" s="183" t="s">
        <v>2899</v>
      </c>
      <c r="E16" s="183" t="s">
        <v>34</v>
      </c>
      <c r="F16" s="257">
        <v>89</v>
      </c>
      <c r="G16" s="416" t="str">
        <f>IF(F16&lt;35,"Kém",IF(F16&lt;50,"yếu",IF(F16&lt;65,"Trung bình",IF(F16&lt;80,"Khá",IF(F16&lt;90,"Tốt","Xuất sắc")))))</f>
        <v>Tốt</v>
      </c>
      <c r="H16" s="417"/>
      <c r="I16" s="5"/>
      <c r="J16" s="71" t="s">
        <v>92</v>
      </c>
      <c r="K16" s="419">
        <f>COUNTIF($G$13:$G$211,"Yếu")</f>
        <v>12</v>
      </c>
    </row>
    <row r="17" spans="1:11" s="6" customFormat="1" ht="21.75" customHeight="1" x14ac:dyDescent="0.25">
      <c r="A17" s="420">
        <v>5</v>
      </c>
      <c r="B17" s="420">
        <v>5</v>
      </c>
      <c r="C17" s="183" t="s">
        <v>2900</v>
      </c>
      <c r="D17" s="183" t="s">
        <v>2496</v>
      </c>
      <c r="E17" s="183" t="s">
        <v>129</v>
      </c>
      <c r="F17" s="257">
        <v>65</v>
      </c>
      <c r="G17" s="416" t="str">
        <f>IF(F17&lt;35,"Kém",IF(F17&lt;50,"yếu",IF(F17&lt;65,"Trung bình",IF(F17&lt;80,"Khá",IF(F17&lt;90,"Tốt","Xuất sắc")))))</f>
        <v>Khá</v>
      </c>
      <c r="H17" s="417"/>
      <c r="I17" s="5"/>
      <c r="J17" s="71" t="s">
        <v>267</v>
      </c>
      <c r="K17" s="419">
        <f>COUNTIF($G$13:$G$211,"Kém")</f>
        <v>4</v>
      </c>
    </row>
    <row r="18" spans="1:11" s="6" customFormat="1" ht="21.75" customHeight="1" x14ac:dyDescent="0.25">
      <c r="A18" s="420">
        <v>6</v>
      </c>
      <c r="B18" s="420">
        <v>6</v>
      </c>
      <c r="C18" s="183" t="s">
        <v>2901</v>
      </c>
      <c r="D18" s="183" t="s">
        <v>2902</v>
      </c>
      <c r="E18" s="183" t="s">
        <v>6</v>
      </c>
      <c r="F18" s="257">
        <v>89</v>
      </c>
      <c r="G18" s="416" t="str">
        <f>IF(F18&lt;35,"Kém",IF(F18&lt;50,"yếu",IF(F18&lt;65,"Trung bình",IF(F18&lt;80,"Khá",IF(F18&lt;90,"Tốt","Xuất sắc")))))</f>
        <v>Tốt</v>
      </c>
      <c r="H18" s="417"/>
      <c r="I18" s="5"/>
      <c r="J18" s="71" t="s">
        <v>518</v>
      </c>
      <c r="K18" s="419">
        <v>1</v>
      </c>
    </row>
    <row r="19" spans="1:11" s="6" customFormat="1" ht="21.75" customHeight="1" x14ac:dyDescent="0.25">
      <c r="A19" s="420">
        <v>7</v>
      </c>
      <c r="B19" s="420">
        <v>7</v>
      </c>
      <c r="C19" s="183" t="s">
        <v>2903</v>
      </c>
      <c r="D19" s="183" t="s">
        <v>644</v>
      </c>
      <c r="E19" s="183" t="s">
        <v>6</v>
      </c>
      <c r="F19" s="257">
        <v>54</v>
      </c>
      <c r="G19" s="416" t="str">
        <f>IF(F19&lt;35,"Kém",IF(F19&lt;50,"yếu",IF(F19&lt;65,"Trung bình",IF(F19&lt;80,"Khá",IF(F19&lt;90,"Tốt","Xuất sắc")))))</f>
        <v>Trung bình</v>
      </c>
      <c r="H19" s="417"/>
      <c r="I19" s="5"/>
      <c r="J19" s="72" t="s">
        <v>434</v>
      </c>
      <c r="K19" s="73">
        <f>SUM(K12:K18)</f>
        <v>194</v>
      </c>
    </row>
    <row r="20" spans="1:11" s="6" customFormat="1" ht="21.75" customHeight="1" x14ac:dyDescent="0.25">
      <c r="A20" s="420">
        <v>8</v>
      </c>
      <c r="B20" s="420">
        <v>8</v>
      </c>
      <c r="C20" s="183" t="s">
        <v>2904</v>
      </c>
      <c r="D20" s="183" t="s">
        <v>350</v>
      </c>
      <c r="E20" s="183" t="s">
        <v>2905</v>
      </c>
      <c r="F20" s="257">
        <v>85</v>
      </c>
      <c r="G20" s="416" t="str">
        <f>IF(F20&lt;35,"Kém",IF(F20&lt;50,"yếu",IF(F20&lt;65,"Trung bình",IF(F20&lt;80,"Khá",IF(F20&lt;90,"Tốt","Xuất sắc")))))</f>
        <v>Tốt</v>
      </c>
      <c r="H20" s="417"/>
      <c r="I20" s="5"/>
      <c r="J20" s="5"/>
      <c r="K20" s="5"/>
    </row>
    <row r="21" spans="1:11" s="6" customFormat="1" ht="21.75" customHeight="1" x14ac:dyDescent="0.25">
      <c r="A21" s="420">
        <v>9</v>
      </c>
      <c r="B21" s="420">
        <v>9</v>
      </c>
      <c r="C21" s="183" t="s">
        <v>2906</v>
      </c>
      <c r="D21" s="183" t="s">
        <v>2473</v>
      </c>
      <c r="E21" s="183" t="s">
        <v>2804</v>
      </c>
      <c r="F21" s="257">
        <v>80</v>
      </c>
      <c r="G21" s="416" t="str">
        <f>IF(F21&lt;35,"Kém",IF(F21&lt;50,"yếu",IF(F21&lt;65,"Trung bình",IF(F21&lt;80,"Khá",IF(F21&lt;90,"Tốt","Xuất sắc")))))</f>
        <v>Tốt</v>
      </c>
      <c r="H21" s="417"/>
      <c r="I21" s="5"/>
      <c r="J21" s="67" t="s">
        <v>2907</v>
      </c>
      <c r="K21" s="5"/>
    </row>
    <row r="22" spans="1:11" s="6" customFormat="1" ht="21.75" customHeight="1" x14ac:dyDescent="0.25">
      <c r="A22" s="420">
        <v>10</v>
      </c>
      <c r="B22" s="420">
        <v>10</v>
      </c>
      <c r="C22" s="183" t="s">
        <v>2908</v>
      </c>
      <c r="D22" s="183" t="s">
        <v>78</v>
      </c>
      <c r="E22" s="183" t="s">
        <v>321</v>
      </c>
      <c r="F22" s="257">
        <v>89</v>
      </c>
      <c r="G22" s="416" t="str">
        <f>IF(F22&lt;35,"Kém",IF(F22&lt;50,"yếu",IF(F22&lt;65,"Trung bình",IF(F22&lt;80,"Khá",IF(F22&lt;90,"Tốt","Xuất sắc")))))</f>
        <v>Tốt</v>
      </c>
      <c r="H22" s="417"/>
      <c r="I22" s="5"/>
      <c r="J22" s="68" t="s">
        <v>432</v>
      </c>
      <c r="K22" s="69" t="s">
        <v>433</v>
      </c>
    </row>
    <row r="23" spans="1:11" s="6" customFormat="1" ht="21.75" customHeight="1" x14ac:dyDescent="0.25">
      <c r="A23" s="420">
        <v>11</v>
      </c>
      <c r="B23" s="420">
        <v>11</v>
      </c>
      <c r="C23" s="183" t="s">
        <v>2909</v>
      </c>
      <c r="D23" s="183" t="s">
        <v>2910</v>
      </c>
      <c r="E23" s="183" t="s">
        <v>189</v>
      </c>
      <c r="F23" s="257">
        <v>75</v>
      </c>
      <c r="G23" s="416" t="str">
        <f>IF(F23&lt;35,"Kém",IF(F23&lt;50,"yếu",IF(F23&lt;65,"Trung bình",IF(F23&lt;80,"Khá",IF(F23&lt;90,"Tốt","Xuất sắc")))))</f>
        <v>Khá</v>
      </c>
      <c r="H23" s="417"/>
      <c r="I23" s="5"/>
      <c r="J23" s="70" t="s">
        <v>72</v>
      </c>
      <c r="K23" s="419">
        <f>COUNTIF($G$13:$G$83,"Xuất sắc")</f>
        <v>16</v>
      </c>
    </row>
    <row r="24" spans="1:11" s="6" customFormat="1" ht="21.75" customHeight="1" x14ac:dyDescent="0.25">
      <c r="A24" s="420">
        <v>12</v>
      </c>
      <c r="B24" s="420">
        <v>12</v>
      </c>
      <c r="C24" s="183" t="s">
        <v>2911</v>
      </c>
      <c r="D24" s="183" t="s">
        <v>229</v>
      </c>
      <c r="E24" s="183" t="s">
        <v>131</v>
      </c>
      <c r="F24" s="257">
        <v>80</v>
      </c>
      <c r="G24" s="416" t="str">
        <f>IF(F24&lt;35,"Kém",IF(F24&lt;50,"yếu",IF(F24&lt;65,"Trung bình",IF(F24&lt;80,"Khá",IF(F24&lt;90,"Tốt","Xuất sắc")))))</f>
        <v>Tốt</v>
      </c>
      <c r="H24" s="417"/>
      <c r="I24" s="5"/>
      <c r="J24" s="71" t="s">
        <v>31</v>
      </c>
      <c r="K24" s="419">
        <f>COUNTIF($G$13:$G$83,"Tốt")</f>
        <v>32</v>
      </c>
    </row>
    <row r="25" spans="1:11" s="6" customFormat="1" ht="21.75" customHeight="1" x14ac:dyDescent="0.25">
      <c r="A25" s="420">
        <v>13</v>
      </c>
      <c r="B25" s="420">
        <v>13</v>
      </c>
      <c r="C25" s="183" t="s">
        <v>2912</v>
      </c>
      <c r="D25" s="183" t="s">
        <v>2913</v>
      </c>
      <c r="E25" s="183" t="s">
        <v>154</v>
      </c>
      <c r="F25" s="257">
        <v>79</v>
      </c>
      <c r="G25" s="416" t="str">
        <f>IF(F25&lt;35,"Kém",IF(F25&lt;50,"yếu",IF(F25&lt;65,"Trung bình",IF(F25&lt;80,"Khá",IF(F25&lt;90,"Tốt","Xuất sắc")))))</f>
        <v>Khá</v>
      </c>
      <c r="H25" s="417"/>
      <c r="I25" s="5"/>
      <c r="J25" s="71" t="s">
        <v>68</v>
      </c>
      <c r="K25" s="419">
        <f>COUNTIF($G$13:$G$83,"Khá")</f>
        <v>16</v>
      </c>
    </row>
    <row r="26" spans="1:11" s="6" customFormat="1" ht="21.75" customHeight="1" x14ac:dyDescent="0.25">
      <c r="A26" s="420">
        <v>14</v>
      </c>
      <c r="B26" s="420">
        <v>14</v>
      </c>
      <c r="C26" s="183" t="s">
        <v>2914</v>
      </c>
      <c r="D26" s="183" t="s">
        <v>333</v>
      </c>
      <c r="E26" s="183" t="s">
        <v>7</v>
      </c>
      <c r="F26" s="257">
        <v>80</v>
      </c>
      <c r="G26" s="416" t="str">
        <f>IF(F26&lt;35,"Kém",IF(F26&lt;50,"yếu",IF(F26&lt;65,"Trung bình",IF(F26&lt;80,"Khá",IF(F26&lt;90,"Tốt","Xuất sắc")))))</f>
        <v>Tốt</v>
      </c>
      <c r="H26" s="417"/>
      <c r="I26" s="5"/>
      <c r="J26" s="70" t="s">
        <v>96</v>
      </c>
      <c r="K26" s="419">
        <f>COUNTIF($G$13:$G$83,"Trung bình")</f>
        <v>5</v>
      </c>
    </row>
    <row r="27" spans="1:11" s="6" customFormat="1" ht="21.75" customHeight="1" x14ac:dyDescent="0.25">
      <c r="A27" s="420">
        <v>15</v>
      </c>
      <c r="B27" s="420">
        <v>15</v>
      </c>
      <c r="C27" s="183" t="s">
        <v>2915</v>
      </c>
      <c r="D27" s="183" t="s">
        <v>315</v>
      </c>
      <c r="E27" s="183" t="s">
        <v>14</v>
      </c>
      <c r="F27" s="257">
        <v>91</v>
      </c>
      <c r="G27" s="416" t="str">
        <f>IF(F27&lt;35,"Kém",IF(F27&lt;50,"yếu",IF(F27&lt;65,"Trung bình",IF(F27&lt;80,"Khá",IF(F27&lt;90,"Tốt","Xuất sắc")))))</f>
        <v>Xuất sắc</v>
      </c>
      <c r="H27" s="417"/>
      <c r="I27" s="5"/>
      <c r="J27" s="71" t="s">
        <v>92</v>
      </c>
      <c r="K27" s="419">
        <f>COUNTIF($G$13:$G$83,"Yếu")</f>
        <v>0</v>
      </c>
    </row>
    <row r="28" spans="1:11" s="6" customFormat="1" ht="21.75" customHeight="1" x14ac:dyDescent="0.25">
      <c r="A28" s="420">
        <v>16</v>
      </c>
      <c r="B28" s="420">
        <v>16</v>
      </c>
      <c r="C28" s="183" t="s">
        <v>2916</v>
      </c>
      <c r="D28" s="183" t="s">
        <v>170</v>
      </c>
      <c r="E28" s="183" t="s">
        <v>14</v>
      </c>
      <c r="F28" s="257">
        <v>79</v>
      </c>
      <c r="G28" s="416" t="str">
        <f>IF(F28&lt;35,"Kém",IF(F28&lt;50,"yếu",IF(F28&lt;65,"Trung bình",IF(F28&lt;80,"Khá",IF(F28&lt;90,"Tốt","Xuất sắc")))))</f>
        <v>Khá</v>
      </c>
      <c r="H28" s="421"/>
      <c r="I28" s="5"/>
      <c r="J28" s="71" t="s">
        <v>267</v>
      </c>
      <c r="K28" s="419">
        <f>COUNTIF($G$13:$G$83,"Kém")</f>
        <v>2</v>
      </c>
    </row>
    <row r="29" spans="1:11" s="6" customFormat="1" ht="21.75" customHeight="1" x14ac:dyDescent="0.25">
      <c r="A29" s="420">
        <v>17</v>
      </c>
      <c r="B29" s="420">
        <v>17</v>
      </c>
      <c r="C29" s="183" t="s">
        <v>2917</v>
      </c>
      <c r="D29" s="183" t="s">
        <v>815</v>
      </c>
      <c r="E29" s="183" t="s">
        <v>14</v>
      </c>
      <c r="F29" s="257">
        <v>54</v>
      </c>
      <c r="G29" s="416" t="str">
        <f>IF(F29&lt;35,"Kém",IF(F29&lt;50,"yếu",IF(F29&lt;65,"Trung bình",IF(F29&lt;80,"Khá",IF(F29&lt;90,"Tốt","Xuất sắc")))))</f>
        <v>Trung bình</v>
      </c>
      <c r="H29" s="417"/>
      <c r="I29" s="5"/>
      <c r="J29" s="71" t="s">
        <v>518</v>
      </c>
      <c r="K29" s="419">
        <v>0</v>
      </c>
    </row>
    <row r="30" spans="1:11" s="6" customFormat="1" ht="21.75" customHeight="1" x14ac:dyDescent="0.25">
      <c r="A30" s="420">
        <v>18</v>
      </c>
      <c r="B30" s="420">
        <v>18</v>
      </c>
      <c r="C30" s="183" t="s">
        <v>2918</v>
      </c>
      <c r="D30" s="183" t="s">
        <v>2919</v>
      </c>
      <c r="E30" s="183" t="s">
        <v>132</v>
      </c>
      <c r="F30" s="257">
        <v>80</v>
      </c>
      <c r="G30" s="416" t="str">
        <f>IF(F30&lt;35,"Kém",IF(F30&lt;50,"yếu",IF(F30&lt;65,"Trung bình",IF(F30&lt;80,"Khá",IF(F30&lt;90,"Tốt","Xuất sắc")))))</f>
        <v>Tốt</v>
      </c>
      <c r="H30" s="417"/>
      <c r="I30" s="5"/>
      <c r="J30" s="72" t="s">
        <v>434</v>
      </c>
      <c r="K30" s="73">
        <f>SUM(K23:K29)</f>
        <v>71</v>
      </c>
    </row>
    <row r="31" spans="1:11" s="6" customFormat="1" ht="21.75" customHeight="1" x14ac:dyDescent="0.25">
      <c r="A31" s="420">
        <v>19</v>
      </c>
      <c r="B31" s="420">
        <v>19</v>
      </c>
      <c r="C31" s="183" t="s">
        <v>2920</v>
      </c>
      <c r="D31" s="183" t="s">
        <v>2921</v>
      </c>
      <c r="E31" s="183" t="s">
        <v>41</v>
      </c>
      <c r="F31" s="257">
        <v>90</v>
      </c>
      <c r="G31" s="416" t="str">
        <f>IF(F31&lt;35,"Kém",IF(F31&lt;50,"yếu",IF(F31&lt;65,"Trung bình",IF(F31&lt;80,"Khá",IF(F31&lt;90,"Tốt","Xuất sắc")))))</f>
        <v>Xuất sắc</v>
      </c>
      <c r="H31" s="417"/>
      <c r="I31" s="5"/>
      <c r="J31" s="5"/>
      <c r="K31" s="5"/>
    </row>
    <row r="32" spans="1:11" s="6" customFormat="1" ht="21.75" customHeight="1" x14ac:dyDescent="0.25">
      <c r="A32" s="420">
        <v>20</v>
      </c>
      <c r="B32" s="420">
        <v>20</v>
      </c>
      <c r="C32" s="183" t="s">
        <v>2922</v>
      </c>
      <c r="D32" s="183" t="s">
        <v>2712</v>
      </c>
      <c r="E32" s="183" t="s">
        <v>43</v>
      </c>
      <c r="F32" s="257">
        <v>80</v>
      </c>
      <c r="G32" s="416" t="str">
        <f>IF(F32&lt;35,"Kém",IF(F32&lt;50,"yếu",IF(F32&lt;65,"Trung bình",IF(F32&lt;80,"Khá",IF(F32&lt;90,"Tốt","Xuất sắc")))))</f>
        <v>Tốt</v>
      </c>
      <c r="H32" s="421"/>
      <c r="I32" s="5"/>
      <c r="J32" s="5"/>
      <c r="K32" s="5"/>
    </row>
    <row r="33" spans="1:11" s="6" customFormat="1" ht="21.75" customHeight="1" x14ac:dyDescent="0.25">
      <c r="A33" s="420">
        <v>21</v>
      </c>
      <c r="B33" s="420">
        <v>21</v>
      </c>
      <c r="C33" s="183" t="s">
        <v>2923</v>
      </c>
      <c r="D33" s="183" t="s">
        <v>71</v>
      </c>
      <c r="E33" s="183" t="s">
        <v>201</v>
      </c>
      <c r="F33" s="257">
        <v>82</v>
      </c>
      <c r="G33" s="416" t="str">
        <f>IF(F33&lt;35,"Kém",IF(F33&lt;50,"yếu",IF(F33&lt;65,"Trung bình",IF(F33&lt;80,"Khá",IF(F33&lt;90,"Tốt","Xuất sắc")))))</f>
        <v>Tốt</v>
      </c>
      <c r="H33" s="417"/>
      <c r="I33" s="5"/>
      <c r="J33" s="5"/>
      <c r="K33" s="5"/>
    </row>
    <row r="34" spans="1:11" s="6" customFormat="1" ht="21.75" customHeight="1" x14ac:dyDescent="0.25">
      <c r="A34" s="420">
        <v>22</v>
      </c>
      <c r="B34" s="420">
        <v>22</v>
      </c>
      <c r="C34" s="183" t="s">
        <v>2924</v>
      </c>
      <c r="D34" s="183" t="s">
        <v>77</v>
      </c>
      <c r="E34" s="183" t="s">
        <v>95</v>
      </c>
      <c r="F34" s="257">
        <v>70</v>
      </c>
      <c r="G34" s="416" t="str">
        <f>IF(F34&lt;35,"Kém",IF(F34&lt;50,"yếu",IF(F34&lt;65,"Trung bình",IF(F34&lt;80,"Khá",IF(F34&lt;90,"Tốt","Xuất sắc")))))</f>
        <v>Khá</v>
      </c>
      <c r="H34" s="417"/>
      <c r="I34" s="5"/>
      <c r="J34" s="5"/>
      <c r="K34" s="5"/>
    </row>
    <row r="35" spans="1:11" s="6" customFormat="1" ht="21.75" customHeight="1" x14ac:dyDescent="0.25">
      <c r="A35" s="420">
        <v>23</v>
      </c>
      <c r="B35" s="420">
        <v>23</v>
      </c>
      <c r="C35" s="183" t="s">
        <v>2925</v>
      </c>
      <c r="D35" s="183" t="s">
        <v>52</v>
      </c>
      <c r="E35" s="183" t="s">
        <v>15</v>
      </c>
      <c r="F35" s="257">
        <v>90</v>
      </c>
      <c r="G35" s="416" t="str">
        <f>IF(F35&lt;35,"Kém",IF(F35&lt;50,"yếu",IF(F35&lt;65,"Trung bình",IF(F35&lt;80,"Khá",IF(F35&lt;90,"Tốt","Xuất sắc")))))</f>
        <v>Xuất sắc</v>
      </c>
      <c r="H35" s="417"/>
      <c r="I35" s="5"/>
      <c r="J35" s="5"/>
      <c r="K35" s="5"/>
    </row>
    <row r="36" spans="1:11" s="6" customFormat="1" ht="21.75" customHeight="1" x14ac:dyDescent="0.25">
      <c r="A36" s="420">
        <v>24</v>
      </c>
      <c r="B36" s="420">
        <v>24</v>
      </c>
      <c r="C36" s="183" t="s">
        <v>2926</v>
      </c>
      <c r="D36" s="183" t="s">
        <v>18</v>
      </c>
      <c r="E36" s="183" t="s">
        <v>15</v>
      </c>
      <c r="F36" s="257">
        <v>60</v>
      </c>
      <c r="G36" s="416" t="str">
        <f>IF(F36&lt;35,"Kém",IF(F36&lt;50,"yếu",IF(F36&lt;65,"Trung bình",IF(F36&lt;80,"Khá",IF(F36&lt;90,"Tốt","Xuất sắc")))))</f>
        <v>Trung bình</v>
      </c>
      <c r="H36" s="417"/>
      <c r="I36" s="5"/>
      <c r="J36" s="5"/>
      <c r="K36" s="5"/>
    </row>
    <row r="37" spans="1:11" s="6" customFormat="1" ht="21.75" customHeight="1" x14ac:dyDescent="0.25">
      <c r="A37" s="420">
        <v>25</v>
      </c>
      <c r="B37" s="420">
        <v>25</v>
      </c>
      <c r="C37" s="183" t="s">
        <v>2927</v>
      </c>
      <c r="D37" s="183" t="s">
        <v>2928</v>
      </c>
      <c r="E37" s="183" t="s">
        <v>15</v>
      </c>
      <c r="F37" s="257">
        <v>85</v>
      </c>
      <c r="G37" s="416" t="str">
        <f>IF(F37&lt;35,"Kém",IF(F37&lt;50,"yếu",IF(F37&lt;65,"Trung bình",IF(F37&lt;80,"Khá",IF(F37&lt;90,"Tốt","Xuất sắc")))))</f>
        <v>Tốt</v>
      </c>
      <c r="H37" s="417"/>
      <c r="I37" s="5"/>
      <c r="J37" s="5"/>
      <c r="K37" s="5"/>
    </row>
    <row r="38" spans="1:11" s="6" customFormat="1" ht="21.75" customHeight="1" x14ac:dyDescent="0.25">
      <c r="A38" s="420">
        <v>26</v>
      </c>
      <c r="B38" s="420">
        <v>26</v>
      </c>
      <c r="C38" s="183" t="s">
        <v>2929</v>
      </c>
      <c r="D38" s="183" t="s">
        <v>121</v>
      </c>
      <c r="E38" s="183" t="s">
        <v>47</v>
      </c>
      <c r="F38" s="257">
        <v>79</v>
      </c>
      <c r="G38" s="416" t="str">
        <f>IF(F38&lt;35,"Kém",IF(F38&lt;50,"yếu",IF(F38&lt;65,"Trung bình",IF(F38&lt;80,"Khá",IF(F38&lt;90,"Tốt","Xuất sắc")))))</f>
        <v>Khá</v>
      </c>
      <c r="H38" s="417"/>
      <c r="I38" s="5"/>
      <c r="J38" s="5"/>
      <c r="K38" s="5"/>
    </row>
    <row r="39" spans="1:11" s="6" customFormat="1" ht="21.75" customHeight="1" x14ac:dyDescent="0.25">
      <c r="A39" s="420">
        <v>27</v>
      </c>
      <c r="B39" s="420">
        <v>27</v>
      </c>
      <c r="C39" s="183" t="s">
        <v>2930</v>
      </c>
      <c r="D39" s="183" t="s">
        <v>18</v>
      </c>
      <c r="E39" s="183" t="s">
        <v>21</v>
      </c>
      <c r="F39" s="257">
        <v>89</v>
      </c>
      <c r="G39" s="416" t="str">
        <f>IF(F39&lt;35,"Kém",IF(F39&lt;50,"yếu",IF(F39&lt;65,"Trung bình",IF(F39&lt;80,"Khá",IF(F39&lt;90,"Tốt","Xuất sắc")))))</f>
        <v>Tốt</v>
      </c>
      <c r="H39" s="417"/>
      <c r="I39" s="5"/>
      <c r="J39" s="5"/>
      <c r="K39" s="5"/>
    </row>
    <row r="40" spans="1:11" s="6" customFormat="1" ht="21.75" customHeight="1" x14ac:dyDescent="0.25">
      <c r="A40" s="420">
        <v>28</v>
      </c>
      <c r="B40" s="420">
        <v>28</v>
      </c>
      <c r="C40" s="183" t="s">
        <v>2931</v>
      </c>
      <c r="D40" s="183" t="s">
        <v>71</v>
      </c>
      <c r="E40" s="183" t="s">
        <v>21</v>
      </c>
      <c r="F40" s="257">
        <v>89</v>
      </c>
      <c r="G40" s="416" t="str">
        <f>IF(F40&lt;35,"Kém",IF(F40&lt;50,"yếu",IF(F40&lt;65,"Trung bình",IF(F40&lt;80,"Khá",IF(F40&lt;90,"Tốt","Xuất sắc")))))</f>
        <v>Tốt</v>
      </c>
      <c r="H40" s="417"/>
      <c r="I40" s="5"/>
      <c r="J40" s="5"/>
      <c r="K40" s="5"/>
    </row>
    <row r="41" spans="1:11" s="6" customFormat="1" ht="21.75" customHeight="1" x14ac:dyDescent="0.25">
      <c r="A41" s="420">
        <v>29</v>
      </c>
      <c r="B41" s="420">
        <v>29</v>
      </c>
      <c r="C41" s="183" t="s">
        <v>2932</v>
      </c>
      <c r="D41" s="183" t="s">
        <v>18</v>
      </c>
      <c r="E41" s="183" t="s">
        <v>54</v>
      </c>
      <c r="F41" s="257">
        <v>82</v>
      </c>
      <c r="G41" s="416" t="str">
        <f>IF(F41&lt;35,"Kém",IF(F41&lt;50,"yếu",IF(F41&lt;65,"Trung bình",IF(F41&lt;80,"Khá",IF(F41&lt;90,"Tốt","Xuất sắc")))))</f>
        <v>Tốt</v>
      </c>
      <c r="H41" s="417"/>
      <c r="I41" s="5"/>
      <c r="J41" s="5"/>
      <c r="K41" s="5"/>
    </row>
    <row r="42" spans="1:11" s="6" customFormat="1" ht="21.75" customHeight="1" x14ac:dyDescent="0.25">
      <c r="A42" s="420">
        <v>30</v>
      </c>
      <c r="B42" s="420">
        <v>30</v>
      </c>
      <c r="C42" s="183" t="s">
        <v>2933</v>
      </c>
      <c r="D42" s="183" t="s">
        <v>46</v>
      </c>
      <c r="E42" s="183" t="s">
        <v>54</v>
      </c>
      <c r="F42" s="257">
        <v>90</v>
      </c>
      <c r="G42" s="416" t="str">
        <f>IF(F42&lt;35,"Kém",IF(F42&lt;50,"yếu",IF(F42&lt;65,"Trung bình",IF(F42&lt;80,"Khá",IF(F42&lt;90,"Tốt","Xuất sắc")))))</f>
        <v>Xuất sắc</v>
      </c>
      <c r="H42" s="417"/>
      <c r="I42" s="5"/>
      <c r="J42" s="5"/>
      <c r="K42" s="5"/>
    </row>
    <row r="43" spans="1:11" s="6" customFormat="1" ht="21.75" customHeight="1" x14ac:dyDescent="0.25">
      <c r="A43" s="420">
        <v>31</v>
      </c>
      <c r="B43" s="420">
        <v>31</v>
      </c>
      <c r="C43" s="183" t="s">
        <v>2934</v>
      </c>
      <c r="D43" s="183" t="s">
        <v>200</v>
      </c>
      <c r="E43" s="183" t="s">
        <v>54</v>
      </c>
      <c r="F43" s="257">
        <v>85</v>
      </c>
      <c r="G43" s="416" t="str">
        <f>IF(F43&lt;35,"Kém",IF(F43&lt;50,"yếu",IF(F43&lt;65,"Trung bình",IF(F43&lt;80,"Khá",IF(F43&lt;90,"Tốt","Xuất sắc")))))</f>
        <v>Tốt</v>
      </c>
      <c r="H43" s="417"/>
      <c r="I43" s="5"/>
      <c r="J43" s="5"/>
      <c r="K43" s="5"/>
    </row>
    <row r="44" spans="1:11" s="6" customFormat="1" ht="21.75" customHeight="1" x14ac:dyDescent="0.25">
      <c r="A44" s="420">
        <v>32</v>
      </c>
      <c r="B44" s="420">
        <v>32</v>
      </c>
      <c r="C44" s="183" t="s">
        <v>2935</v>
      </c>
      <c r="D44" s="183" t="s">
        <v>237</v>
      </c>
      <c r="E44" s="183" t="s">
        <v>79</v>
      </c>
      <c r="F44" s="257">
        <v>82</v>
      </c>
      <c r="G44" s="416" t="str">
        <f>IF(F44&lt;35,"Kém",IF(F44&lt;50,"yếu",IF(F44&lt;65,"Trung bình",IF(F44&lt;80,"Khá",IF(F44&lt;90,"Tốt","Xuất sắc")))))</f>
        <v>Tốt</v>
      </c>
      <c r="H44" s="417"/>
      <c r="I44" s="5"/>
      <c r="J44" s="5"/>
      <c r="K44" s="5"/>
    </row>
    <row r="45" spans="1:11" s="6" customFormat="1" ht="21.75" customHeight="1" x14ac:dyDescent="0.25">
      <c r="A45" s="420">
        <v>33</v>
      </c>
      <c r="B45" s="420">
        <v>33</v>
      </c>
      <c r="C45" s="183" t="s">
        <v>2936</v>
      </c>
      <c r="D45" s="183" t="s">
        <v>18</v>
      </c>
      <c r="E45" s="183" t="s">
        <v>1973</v>
      </c>
      <c r="F45" s="257">
        <v>89</v>
      </c>
      <c r="G45" s="416" t="str">
        <f>IF(F45&lt;35,"Kém",IF(F45&lt;50,"yếu",IF(F45&lt;65,"Trung bình",IF(F45&lt;80,"Khá",IF(F45&lt;90,"Tốt","Xuất sắc")))))</f>
        <v>Tốt</v>
      </c>
      <c r="H45" s="417"/>
      <c r="I45" s="5"/>
      <c r="J45" s="5"/>
      <c r="K45" s="5"/>
    </row>
    <row r="46" spans="1:11" s="6" customFormat="1" ht="21.75" customHeight="1" x14ac:dyDescent="0.25">
      <c r="A46" s="420">
        <v>34</v>
      </c>
      <c r="B46" s="420">
        <v>34</v>
      </c>
      <c r="C46" s="183" t="s">
        <v>2937</v>
      </c>
      <c r="D46" s="183" t="s">
        <v>1530</v>
      </c>
      <c r="E46" s="183" t="s">
        <v>8</v>
      </c>
      <c r="F46" s="257">
        <v>79</v>
      </c>
      <c r="G46" s="416" t="str">
        <f>IF(F46&lt;35,"Kém",IF(F46&lt;50,"yếu",IF(F46&lt;65,"Trung bình",IF(F46&lt;80,"Khá",IF(F46&lt;90,"Tốt","Xuất sắc")))))</f>
        <v>Khá</v>
      </c>
      <c r="H46" s="417"/>
      <c r="I46" s="5"/>
      <c r="J46" s="5"/>
      <c r="K46" s="5"/>
    </row>
    <row r="47" spans="1:11" s="6" customFormat="1" ht="21.75" customHeight="1" x14ac:dyDescent="0.25">
      <c r="A47" s="420">
        <v>35</v>
      </c>
      <c r="B47" s="420">
        <v>35</v>
      </c>
      <c r="C47" s="183" t="s">
        <v>2938</v>
      </c>
      <c r="D47" s="183" t="s">
        <v>2939</v>
      </c>
      <c r="E47" s="183" t="s">
        <v>8</v>
      </c>
      <c r="F47" s="257">
        <v>79</v>
      </c>
      <c r="G47" s="416" t="str">
        <f>IF(F47&lt;35,"Kém",IF(F47&lt;50,"yếu",IF(F47&lt;65,"Trung bình",IF(F47&lt;80,"Khá",IF(F47&lt;90,"Tốt","Xuất sắc")))))</f>
        <v>Khá</v>
      </c>
      <c r="H47" s="421"/>
      <c r="I47" s="5"/>
      <c r="J47" s="5"/>
      <c r="K47" s="5"/>
    </row>
    <row r="48" spans="1:11" s="6" customFormat="1" ht="21.75" customHeight="1" x14ac:dyDescent="0.25">
      <c r="A48" s="420">
        <v>36</v>
      </c>
      <c r="B48" s="420">
        <v>36</v>
      </c>
      <c r="C48" s="183" t="s">
        <v>2940</v>
      </c>
      <c r="D48" s="183" t="s">
        <v>222</v>
      </c>
      <c r="E48" s="183" t="s">
        <v>8</v>
      </c>
      <c r="F48" s="257">
        <v>69</v>
      </c>
      <c r="G48" s="416" t="str">
        <f>IF(F48&lt;35,"Kém",IF(F48&lt;50,"yếu",IF(F48&lt;65,"Trung bình",IF(F48&lt;80,"Khá",IF(F48&lt;90,"Tốt","Xuất sắc")))))</f>
        <v>Khá</v>
      </c>
      <c r="H48" s="417"/>
      <c r="I48" s="5"/>
      <c r="J48" s="5"/>
      <c r="K48" s="5"/>
    </row>
    <row r="49" spans="1:11" s="6" customFormat="1" ht="21.75" customHeight="1" x14ac:dyDescent="0.25">
      <c r="A49" s="420">
        <v>37</v>
      </c>
      <c r="B49" s="420">
        <v>37</v>
      </c>
      <c r="C49" s="183" t="s">
        <v>2941</v>
      </c>
      <c r="D49" s="183" t="s">
        <v>1312</v>
      </c>
      <c r="E49" s="183" t="s">
        <v>8</v>
      </c>
      <c r="F49" s="257">
        <v>79</v>
      </c>
      <c r="G49" s="416" t="str">
        <f>IF(F49&lt;35,"Kém",IF(F49&lt;50,"yếu",IF(F49&lt;65,"Trung bình",IF(F49&lt;80,"Khá",IF(F49&lt;90,"Tốt","Xuất sắc")))))</f>
        <v>Khá</v>
      </c>
      <c r="H49" s="417"/>
      <c r="I49" s="5"/>
      <c r="J49" s="5"/>
      <c r="K49" s="5"/>
    </row>
    <row r="50" spans="1:11" s="6" customFormat="1" ht="21.75" customHeight="1" x14ac:dyDescent="0.25">
      <c r="A50" s="420">
        <v>38</v>
      </c>
      <c r="B50" s="420">
        <v>38</v>
      </c>
      <c r="C50" s="183" t="s">
        <v>2942</v>
      </c>
      <c r="D50" s="183" t="s">
        <v>2943</v>
      </c>
      <c r="E50" s="183" t="s">
        <v>8</v>
      </c>
      <c r="F50" s="257">
        <v>90</v>
      </c>
      <c r="G50" s="416" t="str">
        <f>IF(F50&lt;35,"Kém",IF(F50&lt;50,"yếu",IF(F50&lt;65,"Trung bình",IF(F50&lt;80,"Khá",IF(F50&lt;90,"Tốt","Xuất sắc")))))</f>
        <v>Xuất sắc</v>
      </c>
      <c r="H50" s="417"/>
      <c r="I50" s="5"/>
      <c r="J50" s="5"/>
      <c r="K50" s="5"/>
    </row>
    <row r="51" spans="1:11" s="6" customFormat="1" ht="21.75" customHeight="1" x14ac:dyDescent="0.25">
      <c r="A51" s="420">
        <v>39</v>
      </c>
      <c r="B51" s="420">
        <v>39</v>
      </c>
      <c r="C51" s="183" t="s">
        <v>2944</v>
      </c>
      <c r="D51" s="183" t="s">
        <v>2945</v>
      </c>
      <c r="E51" s="183" t="s">
        <v>25</v>
      </c>
      <c r="F51" s="257">
        <v>80</v>
      </c>
      <c r="G51" s="416" t="str">
        <f>IF(F51&lt;35,"Kém",IF(F51&lt;50,"yếu",IF(F51&lt;65,"Trung bình",IF(F51&lt;80,"Khá",IF(F51&lt;90,"Tốt","Xuất sắc")))))</f>
        <v>Tốt</v>
      </c>
      <c r="H51" s="417"/>
      <c r="I51" s="5"/>
      <c r="J51" s="5"/>
      <c r="K51" s="5"/>
    </row>
    <row r="52" spans="1:11" s="6" customFormat="1" ht="21.75" customHeight="1" x14ac:dyDescent="0.25">
      <c r="A52" s="420">
        <v>40</v>
      </c>
      <c r="B52" s="420">
        <v>40</v>
      </c>
      <c r="C52" s="183" t="s">
        <v>2946</v>
      </c>
      <c r="D52" s="183" t="s">
        <v>65</v>
      </c>
      <c r="E52" s="183" t="s">
        <v>2947</v>
      </c>
      <c r="F52" s="257">
        <v>80</v>
      </c>
      <c r="G52" s="416" t="str">
        <f>IF(F52&lt;35,"Kém",IF(F52&lt;50,"yếu",IF(F52&lt;65,"Trung bình",IF(F52&lt;80,"Khá",IF(F52&lt;90,"Tốt","Xuất sắc")))))</f>
        <v>Tốt</v>
      </c>
      <c r="H52" s="417"/>
      <c r="I52" s="5"/>
      <c r="J52" s="5"/>
      <c r="K52" s="5"/>
    </row>
    <row r="53" spans="1:11" s="6" customFormat="1" ht="21.75" customHeight="1" x14ac:dyDescent="0.25">
      <c r="A53" s="420">
        <v>41</v>
      </c>
      <c r="B53" s="420">
        <v>41</v>
      </c>
      <c r="C53" s="183" t="s">
        <v>2948</v>
      </c>
      <c r="D53" s="183" t="s">
        <v>1076</v>
      </c>
      <c r="E53" s="183" t="s">
        <v>2949</v>
      </c>
      <c r="F53" s="257">
        <v>80</v>
      </c>
      <c r="G53" s="416" t="str">
        <f>IF(F53&lt;35,"Kém",IF(F53&lt;50,"yếu",IF(F53&lt;65,"Trung bình",IF(F53&lt;80,"Khá",IF(F53&lt;90,"Tốt","Xuất sắc")))))</f>
        <v>Tốt</v>
      </c>
      <c r="H53" s="417"/>
      <c r="I53" s="5"/>
      <c r="J53" s="5"/>
      <c r="K53" s="5"/>
    </row>
    <row r="54" spans="1:11" s="6" customFormat="1" ht="21.75" customHeight="1" x14ac:dyDescent="0.25">
      <c r="A54" s="420">
        <v>42</v>
      </c>
      <c r="B54" s="420">
        <v>42</v>
      </c>
      <c r="C54" s="183" t="s">
        <v>2950</v>
      </c>
      <c r="D54" s="183" t="s">
        <v>2951</v>
      </c>
      <c r="E54" s="183" t="s">
        <v>342</v>
      </c>
      <c r="F54" s="257">
        <v>80</v>
      </c>
      <c r="G54" s="416" t="str">
        <f>IF(F54&lt;35,"Kém",IF(F54&lt;50,"yếu",IF(F54&lt;65,"Trung bình",IF(F54&lt;80,"Khá",IF(F54&lt;90,"Tốt","Xuất sắc")))))</f>
        <v>Tốt</v>
      </c>
      <c r="H54" s="417"/>
      <c r="I54" s="5"/>
      <c r="J54" s="5"/>
      <c r="K54" s="5"/>
    </row>
    <row r="55" spans="1:11" s="6" customFormat="1" ht="21.75" customHeight="1" x14ac:dyDescent="0.25">
      <c r="A55" s="420">
        <v>43</v>
      </c>
      <c r="B55" s="420">
        <v>43</v>
      </c>
      <c r="C55" s="183" t="s">
        <v>2952</v>
      </c>
      <c r="D55" s="183" t="s">
        <v>2953</v>
      </c>
      <c r="E55" s="183" t="s">
        <v>26</v>
      </c>
      <c r="F55" s="143">
        <v>79</v>
      </c>
      <c r="G55" s="416" t="str">
        <f>IF(F55&lt;35,"Kém",IF(F55&lt;50,"yếu",IF(F55&lt;65,"Trung bình",IF(F55&lt;80,"Khá",IF(F55&lt;90,"Tốt","Xuất sắc")))))</f>
        <v>Khá</v>
      </c>
      <c r="H55" s="417"/>
      <c r="I55" s="5"/>
      <c r="J55" s="5"/>
      <c r="K55" s="5"/>
    </row>
    <row r="56" spans="1:11" s="6" customFormat="1" ht="21.75" customHeight="1" x14ac:dyDescent="0.25">
      <c r="A56" s="420">
        <v>44</v>
      </c>
      <c r="B56" s="420">
        <v>44</v>
      </c>
      <c r="C56" s="183" t="s">
        <v>2954</v>
      </c>
      <c r="D56" s="183" t="s">
        <v>309</v>
      </c>
      <c r="E56" s="183" t="s">
        <v>26</v>
      </c>
      <c r="F56" s="143">
        <v>90</v>
      </c>
      <c r="G56" s="416" t="str">
        <f>IF(F56&lt;35,"Kém",IF(F56&lt;50,"yếu",IF(F56&lt;65,"Trung bình",IF(F56&lt;80,"Khá",IF(F56&lt;90,"Tốt","Xuất sắc")))))</f>
        <v>Xuất sắc</v>
      </c>
      <c r="H56" s="417"/>
      <c r="I56" s="5"/>
      <c r="J56" s="5"/>
      <c r="K56" s="5"/>
    </row>
    <row r="57" spans="1:11" s="6" customFormat="1" ht="21.75" customHeight="1" x14ac:dyDescent="0.25">
      <c r="A57" s="420">
        <v>45</v>
      </c>
      <c r="B57" s="420">
        <v>45</v>
      </c>
      <c r="C57" s="183" t="s">
        <v>2955</v>
      </c>
      <c r="D57" s="183" t="s">
        <v>2956</v>
      </c>
      <c r="E57" s="183" t="s">
        <v>137</v>
      </c>
      <c r="F57" s="422">
        <v>70</v>
      </c>
      <c r="G57" s="416" t="str">
        <f>IF(F57&lt;35,"Kém",IF(F57&lt;50,"yếu",IF(F57&lt;65,"Trung bình",IF(F57&lt;80,"Khá",IF(F57&lt;90,"Tốt","Xuất sắc")))))</f>
        <v>Khá</v>
      </c>
      <c r="H57" s="417"/>
      <c r="I57" s="5"/>
      <c r="J57" s="5"/>
      <c r="K57" s="5"/>
    </row>
    <row r="58" spans="1:11" s="6" customFormat="1" ht="21.75" customHeight="1" x14ac:dyDescent="0.25">
      <c r="A58" s="420">
        <v>46</v>
      </c>
      <c r="B58" s="420">
        <v>46</v>
      </c>
      <c r="C58" s="183" t="s">
        <v>2957</v>
      </c>
      <c r="D58" s="183" t="s">
        <v>2958</v>
      </c>
      <c r="E58" s="183" t="s">
        <v>180</v>
      </c>
      <c r="F58" s="422">
        <v>80</v>
      </c>
      <c r="G58" s="416" t="str">
        <f>IF(F58&lt;35,"Kém",IF(F58&lt;50,"yếu",IF(F58&lt;65,"Trung bình",IF(F58&lt;80,"Khá",IF(F58&lt;90,"Tốt","Xuất sắc")))))</f>
        <v>Tốt</v>
      </c>
      <c r="H58" s="417"/>
      <c r="I58" s="5"/>
      <c r="J58" s="5"/>
      <c r="K58" s="5"/>
    </row>
    <row r="59" spans="1:11" s="6" customFormat="1" ht="21.75" customHeight="1" x14ac:dyDescent="0.25">
      <c r="A59" s="420">
        <v>47</v>
      </c>
      <c r="B59" s="420">
        <v>47</v>
      </c>
      <c r="C59" s="183" t="s">
        <v>2959</v>
      </c>
      <c r="D59" s="183" t="s">
        <v>274</v>
      </c>
      <c r="E59" s="183" t="s">
        <v>9</v>
      </c>
      <c r="F59" s="422">
        <v>79</v>
      </c>
      <c r="G59" s="416" t="str">
        <f>IF(F59&lt;35,"Kém",IF(F59&lt;50,"yếu",IF(F59&lt;65,"Trung bình",IF(F59&lt;80,"Khá",IF(F59&lt;90,"Tốt","Xuất sắc")))))</f>
        <v>Khá</v>
      </c>
      <c r="H59" s="417"/>
      <c r="I59" s="5"/>
      <c r="J59" s="5"/>
      <c r="K59" s="5"/>
    </row>
    <row r="60" spans="1:11" s="6" customFormat="1" ht="21.75" customHeight="1" x14ac:dyDescent="0.25">
      <c r="A60" s="420">
        <v>48</v>
      </c>
      <c r="B60" s="420">
        <v>48</v>
      </c>
      <c r="C60" s="183" t="s">
        <v>2960</v>
      </c>
      <c r="D60" s="183" t="s">
        <v>2961</v>
      </c>
      <c r="E60" s="183" t="s">
        <v>9</v>
      </c>
      <c r="F60" s="422">
        <v>54</v>
      </c>
      <c r="G60" s="416" t="str">
        <f>IF(F60&lt;35,"Kém",IF(F60&lt;50,"yếu",IF(F60&lt;65,"Trung bình",IF(F60&lt;80,"Khá",IF(F60&lt;90,"Tốt","Xuất sắc")))))</f>
        <v>Trung bình</v>
      </c>
      <c r="H60" s="417"/>
      <c r="I60" s="5"/>
      <c r="J60" s="5"/>
      <c r="K60" s="5"/>
    </row>
    <row r="61" spans="1:11" s="6" customFormat="1" ht="21.75" customHeight="1" x14ac:dyDescent="0.25">
      <c r="A61" s="420">
        <v>49</v>
      </c>
      <c r="B61" s="420">
        <v>49</v>
      </c>
      <c r="C61" s="183" t="s">
        <v>2962</v>
      </c>
      <c r="D61" s="183" t="s">
        <v>109</v>
      </c>
      <c r="E61" s="183" t="s">
        <v>415</v>
      </c>
      <c r="F61" s="422">
        <v>85</v>
      </c>
      <c r="G61" s="416" t="str">
        <f>IF(F61&lt;35,"Kém",IF(F61&lt;50,"yếu",IF(F61&lt;65,"Trung bình",IF(F61&lt;80,"Khá",IF(F61&lt;90,"Tốt","Xuất sắc")))))</f>
        <v>Tốt</v>
      </c>
      <c r="H61" s="417"/>
      <c r="I61" s="5"/>
      <c r="J61" s="5"/>
      <c r="K61" s="5"/>
    </row>
    <row r="62" spans="1:11" s="6" customFormat="1" ht="21.75" customHeight="1" x14ac:dyDescent="0.25">
      <c r="A62" s="420">
        <v>50</v>
      </c>
      <c r="B62" s="420">
        <v>50</v>
      </c>
      <c r="C62" s="183" t="s">
        <v>2963</v>
      </c>
      <c r="D62" s="183" t="s">
        <v>2964</v>
      </c>
      <c r="E62" s="183" t="s">
        <v>11</v>
      </c>
      <c r="F62" s="422">
        <v>79</v>
      </c>
      <c r="G62" s="416" t="str">
        <f>IF(F62&lt;35,"Kém",IF(F62&lt;50,"yếu",IF(F62&lt;65,"Trung bình",IF(F62&lt;80,"Khá",IF(F62&lt;90,"Tốt","Xuất sắc")))))</f>
        <v>Khá</v>
      </c>
      <c r="H62" s="417"/>
      <c r="I62" s="5"/>
      <c r="J62" s="5"/>
      <c r="K62" s="5"/>
    </row>
    <row r="63" spans="1:11" s="6" customFormat="1" ht="21.75" customHeight="1" x14ac:dyDescent="0.25">
      <c r="A63" s="420">
        <v>51</v>
      </c>
      <c r="B63" s="420">
        <v>51</v>
      </c>
      <c r="C63" s="183" t="s">
        <v>2965</v>
      </c>
      <c r="D63" s="183" t="s">
        <v>77</v>
      </c>
      <c r="E63" s="183" t="s">
        <v>11</v>
      </c>
      <c r="F63" s="143">
        <v>75</v>
      </c>
      <c r="G63" s="416" t="str">
        <f>IF(F63&lt;35,"Kém",IF(F63&lt;50,"yếu",IF(F63&lt;65,"Trung bình",IF(F63&lt;80,"Khá",IF(F63&lt;90,"Tốt","Xuất sắc")))))</f>
        <v>Khá</v>
      </c>
      <c r="H63" s="417"/>
      <c r="I63" s="5"/>
      <c r="J63" s="5"/>
      <c r="K63" s="5"/>
    </row>
    <row r="64" spans="1:11" s="6" customFormat="1" ht="21.75" customHeight="1" x14ac:dyDescent="0.25">
      <c r="A64" s="420">
        <v>52</v>
      </c>
      <c r="B64" s="420">
        <v>52</v>
      </c>
      <c r="C64" s="183" t="s">
        <v>2966</v>
      </c>
      <c r="D64" s="183" t="s">
        <v>2967</v>
      </c>
      <c r="E64" s="183" t="s">
        <v>11</v>
      </c>
      <c r="F64" s="257">
        <v>82</v>
      </c>
      <c r="G64" s="416" t="str">
        <f>IF(F64&lt;35,"Kém",IF(F64&lt;50,"yếu",IF(F64&lt;65,"Trung bình",IF(F64&lt;80,"Khá",IF(F64&lt;90,"Tốt","Xuất sắc")))))</f>
        <v>Tốt</v>
      </c>
      <c r="H64" s="417"/>
      <c r="I64" s="5"/>
      <c r="J64" s="5"/>
      <c r="K64" s="5"/>
    </row>
    <row r="65" spans="1:11" s="6" customFormat="1" ht="21.75" customHeight="1" x14ac:dyDescent="0.25">
      <c r="A65" s="420">
        <v>53</v>
      </c>
      <c r="B65" s="420">
        <v>53</v>
      </c>
      <c r="C65" s="183" t="s">
        <v>2968</v>
      </c>
      <c r="D65" s="183" t="s">
        <v>46</v>
      </c>
      <c r="E65" s="183" t="s">
        <v>11</v>
      </c>
      <c r="F65" s="257">
        <v>80</v>
      </c>
      <c r="G65" s="416" t="str">
        <f>IF(F65&lt;35,"Kém",IF(F65&lt;50,"yếu",IF(F65&lt;65,"Trung bình",IF(F65&lt;80,"Khá",IF(F65&lt;90,"Tốt","Xuất sắc")))))</f>
        <v>Tốt</v>
      </c>
      <c r="H65" s="417"/>
      <c r="I65" s="5"/>
      <c r="J65" s="5"/>
      <c r="K65" s="5"/>
    </row>
    <row r="66" spans="1:11" s="6" customFormat="1" ht="21.75" customHeight="1" x14ac:dyDescent="0.25">
      <c r="A66" s="420">
        <v>54</v>
      </c>
      <c r="B66" s="420">
        <v>54</v>
      </c>
      <c r="C66" s="183" t="s">
        <v>2969</v>
      </c>
      <c r="D66" s="183" t="s">
        <v>2970</v>
      </c>
      <c r="E66" s="183" t="s">
        <v>11</v>
      </c>
      <c r="F66" s="257">
        <v>92</v>
      </c>
      <c r="G66" s="416" t="str">
        <f>IF(F66&lt;35,"Kém",IF(F66&lt;50,"yếu",IF(F66&lt;65,"Trung bình",IF(F66&lt;80,"Khá",IF(F66&lt;90,"Tốt","Xuất sắc")))))</f>
        <v>Xuất sắc</v>
      </c>
      <c r="H66" s="417"/>
      <c r="I66" s="5"/>
      <c r="J66" s="5"/>
      <c r="K66" s="5"/>
    </row>
    <row r="67" spans="1:11" s="6" customFormat="1" ht="21.75" customHeight="1" x14ac:dyDescent="0.25">
      <c r="A67" s="420">
        <v>55</v>
      </c>
      <c r="B67" s="420">
        <v>55</v>
      </c>
      <c r="C67" s="183" t="s">
        <v>2971</v>
      </c>
      <c r="D67" s="183" t="s">
        <v>2972</v>
      </c>
      <c r="E67" s="183" t="s">
        <v>81</v>
      </c>
      <c r="F67" s="257">
        <v>89</v>
      </c>
      <c r="G67" s="416" t="str">
        <f>IF(F67&lt;35,"Kém",IF(F67&lt;50,"yếu",IF(F67&lt;65,"Trung bình",IF(F67&lt;80,"Khá",IF(F67&lt;90,"Tốt","Xuất sắc")))))</f>
        <v>Tốt</v>
      </c>
      <c r="H67" s="417"/>
      <c r="I67" s="5"/>
      <c r="J67" s="5"/>
      <c r="K67" s="5"/>
    </row>
    <row r="68" spans="1:11" s="6" customFormat="1" ht="21.75" customHeight="1" x14ac:dyDescent="0.25">
      <c r="A68" s="420">
        <v>56</v>
      </c>
      <c r="B68" s="420">
        <v>56</v>
      </c>
      <c r="C68" s="183" t="s">
        <v>2973</v>
      </c>
      <c r="D68" s="183" t="s">
        <v>2974</v>
      </c>
      <c r="E68" s="183" t="s">
        <v>83</v>
      </c>
      <c r="F68" s="257">
        <v>82</v>
      </c>
      <c r="G68" s="416" t="str">
        <f>IF(F68&lt;35,"Kém",IF(F68&lt;50,"yếu",IF(F68&lt;65,"Trung bình",IF(F68&lt;80,"Khá",IF(F68&lt;90,"Tốt","Xuất sắc")))))</f>
        <v>Tốt</v>
      </c>
      <c r="H68" s="417"/>
      <c r="I68" s="5"/>
      <c r="J68" s="5"/>
      <c r="K68" s="5"/>
    </row>
    <row r="69" spans="1:11" s="6" customFormat="1" ht="21.75" customHeight="1" x14ac:dyDescent="0.25">
      <c r="A69" s="420">
        <v>57</v>
      </c>
      <c r="B69" s="420">
        <v>57</v>
      </c>
      <c r="C69" s="183" t="s">
        <v>2975</v>
      </c>
      <c r="D69" s="183" t="s">
        <v>2976</v>
      </c>
      <c r="E69" s="183" t="s">
        <v>61</v>
      </c>
      <c r="F69" s="257">
        <v>80</v>
      </c>
      <c r="G69" s="416" t="str">
        <f>IF(F69&lt;35,"Kém",IF(F69&lt;50,"yếu",IF(F69&lt;65,"Trung bình",IF(F69&lt;80,"Khá",IF(F69&lt;90,"Tốt","Xuất sắc")))))</f>
        <v>Tốt</v>
      </c>
      <c r="H69" s="417"/>
      <c r="I69" s="5"/>
      <c r="J69" s="5"/>
      <c r="K69" s="5"/>
    </row>
    <row r="70" spans="1:11" s="6" customFormat="1" ht="21.75" customHeight="1" x14ac:dyDescent="0.25">
      <c r="A70" s="420">
        <v>58</v>
      </c>
      <c r="B70" s="420">
        <v>58</v>
      </c>
      <c r="C70" s="183" t="s">
        <v>2977</v>
      </c>
      <c r="D70" s="183" t="s">
        <v>2164</v>
      </c>
      <c r="E70" s="183" t="s">
        <v>61</v>
      </c>
      <c r="F70" s="257">
        <v>90</v>
      </c>
      <c r="G70" s="416" t="str">
        <f>IF(F70&lt;35,"Kém",IF(F70&lt;50,"yếu",IF(F70&lt;65,"Trung bình",IF(F70&lt;80,"Khá",IF(F70&lt;90,"Tốt","Xuất sắc")))))</f>
        <v>Xuất sắc</v>
      </c>
      <c r="H70" s="417"/>
      <c r="I70" s="5"/>
      <c r="J70" s="5"/>
      <c r="K70" s="5"/>
    </row>
    <row r="71" spans="1:11" s="6" customFormat="1" ht="21.75" customHeight="1" x14ac:dyDescent="0.25">
      <c r="A71" s="420">
        <v>59</v>
      </c>
      <c r="B71" s="420">
        <v>59</v>
      </c>
      <c r="C71" s="183" t="s">
        <v>2978</v>
      </c>
      <c r="D71" s="183" t="s">
        <v>91</v>
      </c>
      <c r="E71" s="183" t="s">
        <v>61</v>
      </c>
      <c r="F71" s="257">
        <v>90</v>
      </c>
      <c r="G71" s="416" t="str">
        <f>IF(F71&lt;35,"Kém",IF(F71&lt;50,"yếu",IF(F71&lt;65,"Trung bình",IF(F71&lt;80,"Khá",IF(F71&lt;90,"Tốt","Xuất sắc")))))</f>
        <v>Xuất sắc</v>
      </c>
      <c r="H71" s="417"/>
      <c r="I71" s="5"/>
      <c r="J71" s="5"/>
      <c r="K71" s="5"/>
    </row>
    <row r="72" spans="1:11" s="6" customFormat="1" ht="21.75" customHeight="1" x14ac:dyDescent="0.25">
      <c r="A72" s="420">
        <v>60</v>
      </c>
      <c r="B72" s="420">
        <v>60</v>
      </c>
      <c r="C72" s="183" t="s">
        <v>2979</v>
      </c>
      <c r="D72" s="183" t="s">
        <v>411</v>
      </c>
      <c r="E72" s="183" t="s">
        <v>245</v>
      </c>
      <c r="F72" s="257">
        <v>80</v>
      </c>
      <c r="G72" s="416" t="str">
        <f>IF(F72&lt;35,"Kém",IF(F72&lt;50,"yếu",IF(F72&lt;65,"Trung bình",IF(F72&lt;80,"Khá",IF(F72&lt;90,"Tốt","Xuất sắc")))))</f>
        <v>Tốt</v>
      </c>
      <c r="H72" s="417"/>
      <c r="I72" s="5"/>
      <c r="J72" s="5"/>
      <c r="K72" s="5"/>
    </row>
    <row r="73" spans="1:11" s="6" customFormat="1" ht="21.75" customHeight="1" x14ac:dyDescent="0.25">
      <c r="A73" s="420">
        <v>61</v>
      </c>
      <c r="B73" s="420">
        <v>61</v>
      </c>
      <c r="C73" s="183" t="s">
        <v>2980</v>
      </c>
      <c r="D73" s="183" t="s">
        <v>200</v>
      </c>
      <c r="E73" s="183" t="s">
        <v>2981</v>
      </c>
      <c r="F73" s="257">
        <v>80</v>
      </c>
      <c r="G73" s="416" t="str">
        <f>IF(F73&lt;35,"Kém",IF(F73&lt;50,"yếu",IF(F73&lt;65,"Trung bình",IF(F73&lt;80,"Khá",IF(F73&lt;90,"Tốt","Xuất sắc")))))</f>
        <v>Tốt</v>
      </c>
      <c r="H73" s="417"/>
      <c r="I73" s="5"/>
      <c r="J73" s="5"/>
      <c r="K73" s="5"/>
    </row>
    <row r="74" spans="1:11" s="6" customFormat="1" ht="21.75" customHeight="1" x14ac:dyDescent="0.25">
      <c r="A74" s="420">
        <v>62</v>
      </c>
      <c r="B74" s="420">
        <v>62</v>
      </c>
      <c r="C74" s="183" t="s">
        <v>2982</v>
      </c>
      <c r="D74" s="183" t="s">
        <v>334</v>
      </c>
      <c r="E74" s="183" t="s">
        <v>160</v>
      </c>
      <c r="F74" s="257">
        <v>97</v>
      </c>
      <c r="G74" s="416" t="str">
        <f>IF(F74&lt;35,"Kém",IF(F74&lt;50,"yếu",IF(F74&lt;65,"Trung bình",IF(F74&lt;80,"Khá",IF(F74&lt;90,"Tốt","Xuất sắc")))))</f>
        <v>Xuất sắc</v>
      </c>
      <c r="H74" s="417"/>
      <c r="I74" s="5"/>
      <c r="J74" s="5"/>
      <c r="K74" s="5"/>
    </row>
    <row r="75" spans="1:11" s="6" customFormat="1" ht="21.75" customHeight="1" x14ac:dyDescent="0.25">
      <c r="A75" s="420">
        <v>63</v>
      </c>
      <c r="B75" s="420">
        <v>63</v>
      </c>
      <c r="C75" s="183" t="s">
        <v>2983</v>
      </c>
      <c r="D75" s="183" t="s">
        <v>2984</v>
      </c>
      <c r="E75" s="183" t="s">
        <v>461</v>
      </c>
      <c r="F75" s="257">
        <v>80</v>
      </c>
      <c r="G75" s="416" t="str">
        <f>IF(F75&lt;35,"Kém",IF(F75&lt;50,"yếu",IF(F75&lt;65,"Trung bình",IF(F75&lt;80,"Khá",IF(F75&lt;90,"Tốt","Xuất sắc")))))</f>
        <v>Tốt</v>
      </c>
      <c r="H75" s="417"/>
      <c r="I75" s="5"/>
      <c r="J75" s="5"/>
      <c r="K75" s="5"/>
    </row>
    <row r="76" spans="1:11" s="6" customFormat="1" ht="21.75" customHeight="1" x14ac:dyDescent="0.25">
      <c r="A76" s="420">
        <v>64</v>
      </c>
      <c r="B76" s="420">
        <v>64</v>
      </c>
      <c r="C76" s="423" t="s">
        <v>2985</v>
      </c>
      <c r="D76" s="423" t="s">
        <v>2986</v>
      </c>
      <c r="E76" s="423" t="s">
        <v>461</v>
      </c>
      <c r="F76" s="257">
        <v>96</v>
      </c>
      <c r="G76" s="416" t="str">
        <f>IF(F76&lt;35,"Kém",IF(F76&lt;50,"yếu",IF(F76&lt;65,"Trung bình",IF(F76&lt;80,"Khá",IF(F76&lt;90,"Tốt","Xuất sắc")))))</f>
        <v>Xuất sắc</v>
      </c>
      <c r="H76" s="417"/>
      <c r="I76" s="5"/>
      <c r="J76" s="5"/>
      <c r="K76" s="5"/>
    </row>
    <row r="77" spans="1:11" s="6" customFormat="1" ht="21.75" customHeight="1" x14ac:dyDescent="0.25">
      <c r="A77" s="420">
        <v>65</v>
      </c>
      <c r="B77" s="420">
        <v>65</v>
      </c>
      <c r="C77" s="677" t="s">
        <v>2987</v>
      </c>
      <c r="D77" s="677" t="s">
        <v>282</v>
      </c>
      <c r="E77" s="677" t="s">
        <v>234</v>
      </c>
      <c r="F77" s="424">
        <v>0</v>
      </c>
      <c r="G77" s="425" t="str">
        <f>IF(F77&lt;35,"Kém",IF(F77&lt;50,"yếu",IF(F77&lt;65,"Trung bình",IF(F77&lt;80,"Khá",IF(F77&lt;90,"Tốt","Xuất sắc")))))</f>
        <v>Kém</v>
      </c>
      <c r="H77" s="421"/>
      <c r="I77" s="5"/>
      <c r="J77" s="5"/>
      <c r="K77" s="5"/>
    </row>
    <row r="78" spans="1:11" s="6" customFormat="1" ht="21.75" customHeight="1" x14ac:dyDescent="0.25">
      <c r="A78" s="420">
        <v>66</v>
      </c>
      <c r="B78" s="420">
        <v>66</v>
      </c>
      <c r="C78" s="677" t="s">
        <v>2988</v>
      </c>
      <c r="D78" s="677" t="s">
        <v>2989</v>
      </c>
      <c r="E78" s="677" t="s">
        <v>152</v>
      </c>
      <c r="F78" s="424">
        <v>0</v>
      </c>
      <c r="G78" s="425" t="str">
        <f>IF(F78&lt;35,"Kém",IF(F78&lt;50,"yếu",IF(F78&lt;65,"Trung bình",IF(F78&lt;80,"Khá",IF(F78&lt;90,"Tốt","Xuất sắc")))))</f>
        <v>Kém</v>
      </c>
      <c r="H78" s="421"/>
      <c r="I78" s="5"/>
      <c r="J78" s="5"/>
      <c r="K78" s="5"/>
    </row>
    <row r="79" spans="1:11" s="6" customFormat="1" ht="21.75" customHeight="1" x14ac:dyDescent="0.25">
      <c r="A79" s="420">
        <v>67</v>
      </c>
      <c r="B79" s="420">
        <v>67</v>
      </c>
      <c r="C79" s="426" t="s">
        <v>2990</v>
      </c>
      <c r="D79" s="426" t="s">
        <v>2991</v>
      </c>
      <c r="E79" s="426" t="s">
        <v>161</v>
      </c>
      <c r="F79" s="257">
        <v>89</v>
      </c>
      <c r="G79" s="416" t="str">
        <f>IF(F79&lt;35,"Kém",IF(F79&lt;50,"yếu",IF(F79&lt;65,"Trung bình",IF(F79&lt;80,"Khá",IF(F79&lt;90,"Tốt","Xuất sắc")))))</f>
        <v>Tốt</v>
      </c>
      <c r="H79" s="417"/>
      <c r="I79" s="5"/>
      <c r="J79" s="5"/>
      <c r="K79" s="5"/>
    </row>
    <row r="80" spans="1:11" s="6" customFormat="1" ht="21.75" customHeight="1" x14ac:dyDescent="0.25">
      <c r="A80" s="420">
        <v>68</v>
      </c>
      <c r="B80" s="420">
        <v>68</v>
      </c>
      <c r="C80" s="183" t="s">
        <v>2992</v>
      </c>
      <c r="D80" s="183" t="s">
        <v>2993</v>
      </c>
      <c r="E80" s="183" t="s">
        <v>161</v>
      </c>
      <c r="F80" s="257">
        <v>90</v>
      </c>
      <c r="G80" s="416" t="str">
        <f>IF(F80&lt;35,"Kém",IF(F80&lt;50,"yếu",IF(F80&lt;65,"Trung bình",IF(F80&lt;80,"Khá",IF(F80&lt;90,"Tốt","Xuất sắc")))))</f>
        <v>Xuất sắc</v>
      </c>
      <c r="H80" s="417"/>
      <c r="I80" s="5"/>
      <c r="J80" s="5"/>
      <c r="K80" s="5"/>
    </row>
    <row r="81" spans="1:12" s="6" customFormat="1" ht="21.75" customHeight="1" x14ac:dyDescent="0.25">
      <c r="A81" s="420">
        <v>69</v>
      </c>
      <c r="B81" s="420">
        <v>69</v>
      </c>
      <c r="C81" s="183" t="s">
        <v>2994</v>
      </c>
      <c r="D81" s="183" t="s">
        <v>328</v>
      </c>
      <c r="E81" s="183" t="s">
        <v>66</v>
      </c>
      <c r="F81" s="257">
        <v>54</v>
      </c>
      <c r="G81" s="416" t="str">
        <f>IF(F81&lt;35,"Kém",IF(F81&lt;50,"yếu",IF(F81&lt;65,"Trung bình",IF(F81&lt;80,"Khá",IF(F81&lt;90,"Tốt","Xuất sắc")))))</f>
        <v>Trung bình</v>
      </c>
      <c r="H81" s="417"/>
      <c r="I81" s="5"/>
      <c r="J81" s="5"/>
      <c r="K81" s="5"/>
      <c r="L81" s="6" t="s">
        <v>2773</v>
      </c>
    </row>
    <row r="82" spans="1:12" s="6" customFormat="1" ht="21.75" customHeight="1" x14ac:dyDescent="0.25">
      <c r="A82" s="420">
        <v>70</v>
      </c>
      <c r="B82" s="420">
        <v>70</v>
      </c>
      <c r="C82" s="183" t="s">
        <v>2995</v>
      </c>
      <c r="D82" s="183" t="s">
        <v>2996</v>
      </c>
      <c r="E82" s="183" t="s">
        <v>66</v>
      </c>
      <c r="F82" s="257">
        <v>79</v>
      </c>
      <c r="G82" s="416" t="str">
        <f>IF(F82&lt;35,"Kém",IF(F82&lt;50,"yếu",IF(F82&lt;65,"Trung bình",IF(F82&lt;80,"Khá",IF(F82&lt;90,"Tốt","Xuất sắc")))))</f>
        <v>Khá</v>
      </c>
      <c r="H82" s="417"/>
      <c r="I82" s="5"/>
      <c r="J82" s="5"/>
      <c r="K82" s="5"/>
    </row>
    <row r="83" spans="1:12" s="6" customFormat="1" ht="21.75" customHeight="1" x14ac:dyDescent="0.25">
      <c r="A83" s="420">
        <v>71</v>
      </c>
      <c r="B83" s="420">
        <v>71</v>
      </c>
      <c r="C83" s="183" t="s">
        <v>2997</v>
      </c>
      <c r="D83" s="183" t="s">
        <v>197</v>
      </c>
      <c r="E83" s="183" t="s">
        <v>66</v>
      </c>
      <c r="F83" s="257">
        <v>90</v>
      </c>
      <c r="G83" s="416" t="str">
        <f>IF(F83&lt;35,"Kém",IF(F83&lt;50,"yếu",IF(F83&lt;65,"Trung bình",IF(F83&lt;80,"Khá",IF(F83&lt;90,"Tốt","Xuất sắc")))))</f>
        <v>Xuất sắc</v>
      </c>
      <c r="H83" s="417"/>
      <c r="I83" s="5"/>
      <c r="J83" s="5"/>
      <c r="K83" s="5"/>
    </row>
    <row r="84" spans="1:12" s="6" customFormat="1" ht="21.75" customHeight="1" x14ac:dyDescent="0.25">
      <c r="A84" s="418" t="s">
        <v>2998</v>
      </c>
      <c r="B84" s="650"/>
      <c r="C84" s="650"/>
      <c r="D84" s="650"/>
      <c r="E84" s="650"/>
      <c r="F84" s="650"/>
      <c r="G84" s="650"/>
      <c r="H84" s="651"/>
      <c r="I84" s="5"/>
      <c r="J84" s="5"/>
      <c r="K84" s="5"/>
    </row>
    <row r="85" spans="1:12" s="6" customFormat="1" ht="21.75" customHeight="1" x14ac:dyDescent="0.25">
      <c r="A85" s="420">
        <v>72</v>
      </c>
      <c r="B85" s="420">
        <v>1</v>
      </c>
      <c r="C85" s="663" t="s">
        <v>2999</v>
      </c>
      <c r="D85" s="427" t="s">
        <v>3000</v>
      </c>
      <c r="E85" s="428" t="s">
        <v>34</v>
      </c>
      <c r="F85" s="143">
        <v>90</v>
      </c>
      <c r="G85" s="416" t="str">
        <f>IF(F85&lt;35,"Kém",IF(F85&lt;50,"yếu",IF(F85&lt;65,"Trung bình",IF(F85&lt;80,"Khá",IF(F85&lt;90,"Tốt","Xuất sắc")))))</f>
        <v>Xuất sắc</v>
      </c>
      <c r="H85" s="429"/>
      <c r="I85" s="5"/>
      <c r="J85" s="67" t="s">
        <v>5233</v>
      </c>
      <c r="K85" s="5"/>
    </row>
    <row r="86" spans="1:12" s="6" customFormat="1" ht="21.75" customHeight="1" x14ac:dyDescent="0.25">
      <c r="A86" s="420">
        <v>73</v>
      </c>
      <c r="B86" s="420">
        <v>2</v>
      </c>
      <c r="C86" s="663" t="s">
        <v>3001</v>
      </c>
      <c r="D86" s="427" t="s">
        <v>3002</v>
      </c>
      <c r="E86" s="428" t="s">
        <v>34</v>
      </c>
      <c r="F86" s="143">
        <v>86</v>
      </c>
      <c r="G86" s="416" t="str">
        <f>IF(F86&lt;35,"Kém",IF(F86&lt;50,"yếu",IF(F86&lt;65,"Trung bình",IF(F86&lt;80,"Khá",IF(F86&lt;90,"Tốt","Xuất sắc")))))</f>
        <v>Tốt</v>
      </c>
      <c r="H86" s="429"/>
      <c r="I86" s="5"/>
      <c r="J86" s="68" t="s">
        <v>432</v>
      </c>
      <c r="K86" s="69" t="s">
        <v>433</v>
      </c>
    </row>
    <row r="87" spans="1:12" s="6" customFormat="1" ht="21.75" customHeight="1" x14ac:dyDescent="0.25">
      <c r="A87" s="420">
        <v>74</v>
      </c>
      <c r="B87" s="420">
        <v>3</v>
      </c>
      <c r="C87" s="663" t="s">
        <v>3003</v>
      </c>
      <c r="D87" s="427" t="s">
        <v>2570</v>
      </c>
      <c r="E87" s="428" t="s">
        <v>34</v>
      </c>
      <c r="F87" s="143">
        <v>92</v>
      </c>
      <c r="G87" s="416" t="str">
        <f>IF(F87&lt;35,"Kém",IF(F87&lt;50,"yếu",IF(F87&lt;65,"Trung bình",IF(F87&lt;80,"Khá",IF(F87&lt;90,"Tốt","Xuất sắc")))))</f>
        <v>Xuất sắc</v>
      </c>
      <c r="H87" s="429"/>
      <c r="I87" s="5"/>
      <c r="J87" s="70" t="s">
        <v>72</v>
      </c>
      <c r="K87" s="419">
        <f>COUNTIF($G$85:$G$149,"Xuất sắc")</f>
        <v>16</v>
      </c>
    </row>
    <row r="88" spans="1:12" s="6" customFormat="1" ht="21.75" customHeight="1" x14ac:dyDescent="0.25">
      <c r="A88" s="420">
        <v>75</v>
      </c>
      <c r="B88" s="420">
        <v>4</v>
      </c>
      <c r="C88" s="663" t="s">
        <v>3004</v>
      </c>
      <c r="D88" s="427" t="s">
        <v>159</v>
      </c>
      <c r="E88" s="428" t="s">
        <v>34</v>
      </c>
      <c r="F88" s="143">
        <v>87</v>
      </c>
      <c r="G88" s="416" t="str">
        <f>IF(F88&lt;35,"Kém",IF(F88&lt;50,"yếu",IF(F88&lt;65,"Trung bình",IF(F88&lt;80,"Khá",IF(F88&lt;90,"Tốt","Xuất sắc")))))</f>
        <v>Tốt</v>
      </c>
      <c r="H88" s="429"/>
      <c r="I88" s="5"/>
      <c r="J88" s="71" t="s">
        <v>31</v>
      </c>
      <c r="K88" s="419">
        <f>COUNTIF($G$85:$G$149,"Tốt")</f>
        <v>33</v>
      </c>
    </row>
    <row r="89" spans="1:12" s="6" customFormat="1" ht="21.75" customHeight="1" x14ac:dyDescent="0.25">
      <c r="A89" s="420">
        <v>76</v>
      </c>
      <c r="B89" s="420">
        <v>5</v>
      </c>
      <c r="C89" s="663" t="s">
        <v>3005</v>
      </c>
      <c r="D89" s="427" t="s">
        <v>78</v>
      </c>
      <c r="E89" s="428" t="s">
        <v>129</v>
      </c>
      <c r="F89" s="143">
        <v>82</v>
      </c>
      <c r="G89" s="416" t="str">
        <f>IF(F89&lt;35,"Kém",IF(F89&lt;50,"yếu",IF(F89&lt;65,"Trung bình",IF(F89&lt;80,"Khá",IF(F89&lt;90,"Tốt","Xuất sắc")))))</f>
        <v>Tốt</v>
      </c>
      <c r="H89" s="429"/>
      <c r="I89" s="5"/>
      <c r="J89" s="71" t="s">
        <v>68</v>
      </c>
      <c r="K89" s="419">
        <f>COUNTIF($G$85:$G$149,"Khá")</f>
        <v>10</v>
      </c>
    </row>
    <row r="90" spans="1:12" s="6" customFormat="1" ht="21.75" customHeight="1" x14ac:dyDescent="0.25">
      <c r="A90" s="420">
        <v>77</v>
      </c>
      <c r="B90" s="420">
        <v>6</v>
      </c>
      <c r="C90" s="663" t="s">
        <v>3006</v>
      </c>
      <c r="D90" s="427" t="s">
        <v>78</v>
      </c>
      <c r="E90" s="428" t="s">
        <v>129</v>
      </c>
      <c r="F90" s="143">
        <v>98</v>
      </c>
      <c r="G90" s="416" t="str">
        <f>IF(F90&lt;35,"Kém",IF(F90&lt;50,"yếu",IF(F90&lt;65,"Trung bình",IF(F90&lt;80,"Khá",IF(F90&lt;90,"Tốt","Xuất sắc")))))</f>
        <v>Xuất sắc</v>
      </c>
      <c r="H90" s="429"/>
      <c r="I90" s="5"/>
      <c r="J90" s="70" t="s">
        <v>96</v>
      </c>
      <c r="K90" s="419">
        <f>COUNTIF($G$85:$G$149,"Trung bình")</f>
        <v>2</v>
      </c>
    </row>
    <row r="91" spans="1:12" s="6" customFormat="1" ht="21.75" customHeight="1" x14ac:dyDescent="0.25">
      <c r="A91" s="420">
        <v>78</v>
      </c>
      <c r="B91" s="420">
        <v>7</v>
      </c>
      <c r="C91" s="663" t="s">
        <v>3007</v>
      </c>
      <c r="D91" s="427" t="s">
        <v>19</v>
      </c>
      <c r="E91" s="428" t="s">
        <v>199</v>
      </c>
      <c r="F91" s="143">
        <v>86</v>
      </c>
      <c r="G91" s="416" t="str">
        <f>IF(F91&lt;35,"Kém",IF(F91&lt;50,"yếu",IF(F91&lt;65,"Trung bình",IF(F91&lt;80,"Khá",IF(F91&lt;90,"Tốt","Xuất sắc")))))</f>
        <v>Tốt</v>
      </c>
      <c r="H91" s="429"/>
      <c r="I91" s="5"/>
      <c r="J91" s="71" t="s">
        <v>92</v>
      </c>
      <c r="K91" s="419">
        <f>COUNTIF($G$85:$G$149,"Yếu")</f>
        <v>1</v>
      </c>
    </row>
    <row r="92" spans="1:12" s="6" customFormat="1" ht="21.75" customHeight="1" x14ac:dyDescent="0.25">
      <c r="A92" s="420">
        <v>79</v>
      </c>
      <c r="B92" s="420">
        <v>8</v>
      </c>
      <c r="C92" s="663" t="s">
        <v>3008</v>
      </c>
      <c r="D92" s="427" t="s">
        <v>273</v>
      </c>
      <c r="E92" s="428" t="s">
        <v>6</v>
      </c>
      <c r="F92" s="143">
        <v>76</v>
      </c>
      <c r="G92" s="416" t="str">
        <f>IF(F92&lt;35,"Kém",IF(F92&lt;50,"yếu",IF(F92&lt;65,"Trung bình",IF(F92&lt;80,"Khá",IF(F92&lt;90,"Tốt","Xuất sắc")))))</f>
        <v>Khá</v>
      </c>
      <c r="H92" s="429"/>
      <c r="I92" s="5"/>
      <c r="J92" s="71" t="s">
        <v>267</v>
      </c>
      <c r="K92" s="419">
        <f>COUNTIF($G$85:$G$149,"Kém")</f>
        <v>2</v>
      </c>
    </row>
    <row r="93" spans="1:12" s="6" customFormat="1" ht="21.75" customHeight="1" x14ac:dyDescent="0.25">
      <c r="A93" s="420">
        <v>80</v>
      </c>
      <c r="B93" s="420">
        <v>9</v>
      </c>
      <c r="C93" s="663" t="s">
        <v>3009</v>
      </c>
      <c r="D93" s="427" t="s">
        <v>294</v>
      </c>
      <c r="E93" s="428" t="s">
        <v>38</v>
      </c>
      <c r="F93" s="143">
        <v>81</v>
      </c>
      <c r="G93" s="416" t="str">
        <f>IF(F93&lt;35,"Kém",IF(F93&lt;50,"yếu",IF(F93&lt;65,"Trung bình",IF(F93&lt;80,"Khá",IF(F93&lt;90,"Tốt","Xuất sắc")))))</f>
        <v>Tốt</v>
      </c>
      <c r="H93" s="429"/>
      <c r="I93" s="5"/>
      <c r="J93" s="71" t="s">
        <v>518</v>
      </c>
      <c r="K93" s="419">
        <v>1</v>
      </c>
    </row>
    <row r="94" spans="1:12" s="6" customFormat="1" ht="21.75" customHeight="1" x14ac:dyDescent="0.25">
      <c r="A94" s="420">
        <v>81</v>
      </c>
      <c r="B94" s="420">
        <v>10</v>
      </c>
      <c r="C94" s="663" t="s">
        <v>3010</v>
      </c>
      <c r="D94" s="427" t="s">
        <v>3011</v>
      </c>
      <c r="E94" s="428" t="s">
        <v>39</v>
      </c>
      <c r="F94" s="143">
        <v>80</v>
      </c>
      <c r="G94" s="416" t="str">
        <f>IF(F94&lt;35,"Kém",IF(F94&lt;50,"yếu",IF(F94&lt;65,"Trung bình",IF(F94&lt;80,"Khá",IF(F94&lt;90,"Tốt","Xuất sắc")))))</f>
        <v>Tốt</v>
      </c>
      <c r="H94" s="429"/>
      <c r="I94" s="5"/>
      <c r="J94" s="72" t="s">
        <v>434</v>
      </c>
      <c r="K94" s="73">
        <f>SUM(K87:K93)</f>
        <v>65</v>
      </c>
    </row>
    <row r="95" spans="1:12" s="6" customFormat="1" ht="21.75" customHeight="1" x14ac:dyDescent="0.25">
      <c r="A95" s="420">
        <v>82</v>
      </c>
      <c r="B95" s="420">
        <v>11</v>
      </c>
      <c r="C95" s="663" t="s">
        <v>3012</v>
      </c>
      <c r="D95" s="427" t="s">
        <v>273</v>
      </c>
      <c r="E95" s="428" t="s">
        <v>39</v>
      </c>
      <c r="F95" s="143">
        <v>85</v>
      </c>
      <c r="G95" s="416" t="str">
        <f>IF(F95&lt;35,"Kém",IF(F95&lt;50,"yếu",IF(F95&lt;65,"Trung bình",IF(F95&lt;80,"Khá",IF(F95&lt;90,"Tốt","Xuất sắc")))))</f>
        <v>Tốt</v>
      </c>
      <c r="H95" s="429"/>
      <c r="I95" s="5"/>
      <c r="J95" s="5"/>
      <c r="K95" s="5"/>
    </row>
    <row r="96" spans="1:12" s="6" customFormat="1" ht="21.75" customHeight="1" x14ac:dyDescent="0.25">
      <c r="A96" s="420">
        <v>83</v>
      </c>
      <c r="B96" s="420">
        <v>12</v>
      </c>
      <c r="C96" s="663" t="s">
        <v>3013</v>
      </c>
      <c r="D96" s="427" t="s">
        <v>301</v>
      </c>
      <c r="E96" s="428" t="s">
        <v>131</v>
      </c>
      <c r="F96" s="143">
        <v>86</v>
      </c>
      <c r="G96" s="416" t="str">
        <f>IF(F96&lt;35,"Kém",IF(F96&lt;50,"yếu",IF(F96&lt;65,"Trung bình",IF(F96&lt;80,"Khá",IF(F96&lt;90,"Tốt","Xuất sắc")))))</f>
        <v>Tốt</v>
      </c>
      <c r="H96" s="429"/>
      <c r="I96" s="5"/>
      <c r="J96" s="5"/>
      <c r="K96" s="5"/>
    </row>
    <row r="97" spans="1:11" s="6" customFormat="1" ht="21.75" customHeight="1" x14ac:dyDescent="0.25">
      <c r="A97" s="420">
        <v>84</v>
      </c>
      <c r="B97" s="420">
        <v>13</v>
      </c>
      <c r="C97" s="663" t="s">
        <v>3014</v>
      </c>
      <c r="D97" s="427" t="s">
        <v>2662</v>
      </c>
      <c r="E97" s="428" t="s">
        <v>154</v>
      </c>
      <c r="F97" s="143">
        <v>99</v>
      </c>
      <c r="G97" s="416" t="str">
        <f>IF(F97&lt;35,"Kém",IF(F97&lt;50,"yếu",IF(F97&lt;65,"Trung bình",IF(F97&lt;80,"Khá",IF(F97&lt;90,"Tốt","Xuất sắc")))))</f>
        <v>Xuất sắc</v>
      </c>
      <c r="H97" s="429"/>
      <c r="I97" s="5"/>
      <c r="J97" s="5"/>
      <c r="K97" s="5"/>
    </row>
    <row r="98" spans="1:11" s="6" customFormat="1" ht="21.75" customHeight="1" x14ac:dyDescent="0.25">
      <c r="A98" s="420">
        <v>85</v>
      </c>
      <c r="B98" s="420">
        <v>14</v>
      </c>
      <c r="C98" s="663" t="s">
        <v>3015</v>
      </c>
      <c r="D98" s="427" t="s">
        <v>104</v>
      </c>
      <c r="E98" s="428" t="s">
        <v>7</v>
      </c>
      <c r="F98" s="143">
        <v>68</v>
      </c>
      <c r="G98" s="416" t="str">
        <f>IF(F98&lt;35,"Kém",IF(F98&lt;50,"yếu",IF(F98&lt;65,"Trung bình",IF(F98&lt;80,"Khá",IF(F98&lt;90,"Tốt","Xuất sắc")))))</f>
        <v>Khá</v>
      </c>
      <c r="H98" s="429"/>
      <c r="I98" s="5"/>
      <c r="J98" s="5"/>
      <c r="K98" s="5"/>
    </row>
    <row r="99" spans="1:11" s="6" customFormat="1" ht="21.75" customHeight="1" x14ac:dyDescent="0.25">
      <c r="A99" s="420">
        <v>86</v>
      </c>
      <c r="B99" s="420">
        <v>15</v>
      </c>
      <c r="C99" s="663" t="s">
        <v>3016</v>
      </c>
      <c r="D99" s="427" t="s">
        <v>281</v>
      </c>
      <c r="E99" s="428" t="s">
        <v>7</v>
      </c>
      <c r="F99" s="143">
        <v>85</v>
      </c>
      <c r="G99" s="416" t="str">
        <f>IF(F99&lt;35,"Kém",IF(F99&lt;50,"yếu",IF(F99&lt;65,"Trung bình",IF(F99&lt;80,"Khá",IF(F99&lt;90,"Tốt","Xuất sắc")))))</f>
        <v>Tốt</v>
      </c>
      <c r="H99" s="429"/>
      <c r="I99" s="5"/>
      <c r="J99" s="5"/>
      <c r="K99" s="5"/>
    </row>
    <row r="100" spans="1:11" s="6" customFormat="1" ht="21.75" customHeight="1" x14ac:dyDescent="0.25">
      <c r="A100" s="420">
        <v>87</v>
      </c>
      <c r="B100" s="420">
        <v>16</v>
      </c>
      <c r="C100" s="663" t="s">
        <v>3017</v>
      </c>
      <c r="D100" s="427" t="s">
        <v>3018</v>
      </c>
      <c r="E100" s="428" t="s">
        <v>178</v>
      </c>
      <c r="F100" s="143">
        <v>45</v>
      </c>
      <c r="G100" s="416" t="str">
        <f>IF(F100&lt;35,"Kém",IF(F100&lt;50,"yếu",IF(F100&lt;65,"Trung bình",IF(F100&lt;80,"Khá",IF(F100&lt;90,"Tốt","Xuất sắc")))))</f>
        <v>yếu</v>
      </c>
      <c r="H100" s="429"/>
      <c r="I100" s="5"/>
      <c r="J100" s="5"/>
      <c r="K100" s="5"/>
    </row>
    <row r="101" spans="1:11" s="6" customFormat="1" ht="21.75" customHeight="1" x14ac:dyDescent="0.25">
      <c r="A101" s="420">
        <v>88</v>
      </c>
      <c r="B101" s="420">
        <v>17</v>
      </c>
      <c r="C101" s="663" t="s">
        <v>3019</v>
      </c>
      <c r="D101" s="427" t="s">
        <v>194</v>
      </c>
      <c r="E101" s="428" t="s">
        <v>41</v>
      </c>
      <c r="F101" s="143">
        <v>86</v>
      </c>
      <c r="G101" s="416" t="str">
        <f>IF(F101&lt;35,"Kém",IF(F101&lt;50,"yếu",IF(F101&lt;65,"Trung bình",IF(F101&lt;80,"Khá",IF(F101&lt;90,"Tốt","Xuất sắc")))))</f>
        <v>Tốt</v>
      </c>
      <c r="H101" s="429"/>
      <c r="I101" s="5"/>
      <c r="J101" s="5"/>
      <c r="K101" s="5"/>
    </row>
    <row r="102" spans="1:11" s="6" customFormat="1" ht="21.75" customHeight="1" x14ac:dyDescent="0.25">
      <c r="A102" s="420">
        <v>89</v>
      </c>
      <c r="B102" s="420">
        <v>18</v>
      </c>
      <c r="C102" s="663" t="s">
        <v>3020</v>
      </c>
      <c r="D102" s="427" t="s">
        <v>48</v>
      </c>
      <c r="E102" s="428" t="s">
        <v>41</v>
      </c>
      <c r="F102" s="143">
        <v>75</v>
      </c>
      <c r="G102" s="416" t="str">
        <f>IF(F102&lt;35,"Kém",IF(F102&lt;50,"yếu",IF(F102&lt;65,"Trung bình",IF(F102&lt;80,"Khá",IF(F102&lt;90,"Tốt","Xuất sắc")))))</f>
        <v>Khá</v>
      </c>
      <c r="H102" s="429"/>
      <c r="I102" s="5"/>
      <c r="J102" s="5"/>
      <c r="K102" s="5"/>
    </row>
    <row r="103" spans="1:11" s="6" customFormat="1" ht="21.75" customHeight="1" x14ac:dyDescent="0.25">
      <c r="A103" s="420">
        <v>90</v>
      </c>
      <c r="B103" s="420">
        <v>19</v>
      </c>
      <c r="C103" s="663" t="s">
        <v>3021</v>
      </c>
      <c r="D103" s="427" t="s">
        <v>1730</v>
      </c>
      <c r="E103" s="428" t="s">
        <v>45</v>
      </c>
      <c r="F103" s="143">
        <v>68</v>
      </c>
      <c r="G103" s="416" t="str">
        <f>IF(F103&lt;35,"Kém",IF(F103&lt;50,"yếu",IF(F103&lt;65,"Trung bình",IF(F103&lt;80,"Khá",IF(F103&lt;90,"Tốt","Xuất sắc")))))</f>
        <v>Khá</v>
      </c>
      <c r="H103" s="429"/>
      <c r="I103" s="5"/>
      <c r="J103" s="5"/>
      <c r="K103" s="5"/>
    </row>
    <row r="104" spans="1:11" s="6" customFormat="1" ht="21.75" customHeight="1" x14ac:dyDescent="0.25">
      <c r="A104" s="420">
        <v>91</v>
      </c>
      <c r="B104" s="420">
        <v>20</v>
      </c>
      <c r="C104" s="663" t="s">
        <v>3022</v>
      </c>
      <c r="D104" s="427" t="s">
        <v>18</v>
      </c>
      <c r="E104" s="428" t="s">
        <v>45</v>
      </c>
      <c r="F104" s="143">
        <v>55</v>
      </c>
      <c r="G104" s="416" t="str">
        <f>IF(F104&lt;35,"Kém",IF(F104&lt;50,"yếu",IF(F104&lt;65,"Trung bình",IF(F104&lt;80,"Khá",IF(F104&lt;90,"Tốt","Xuất sắc")))))</f>
        <v>Trung bình</v>
      </c>
      <c r="H104" s="429"/>
      <c r="I104" s="5"/>
      <c r="J104" s="5"/>
      <c r="K104" s="5"/>
    </row>
    <row r="105" spans="1:11" s="6" customFormat="1" ht="21.75" customHeight="1" x14ac:dyDescent="0.25">
      <c r="A105" s="420">
        <v>92</v>
      </c>
      <c r="B105" s="420">
        <v>21</v>
      </c>
      <c r="C105" s="663" t="s">
        <v>3023</v>
      </c>
      <c r="D105" s="427" t="s">
        <v>106</v>
      </c>
      <c r="E105" s="428" t="s">
        <v>45</v>
      </c>
      <c r="F105" s="143">
        <v>50</v>
      </c>
      <c r="G105" s="416" t="str">
        <f>IF(F105&lt;35,"Kém",IF(F105&lt;50,"yếu",IF(F105&lt;65,"Trung bình",IF(F105&lt;80,"Khá",IF(F105&lt;90,"Tốt","Xuất sắc")))))</f>
        <v>Trung bình</v>
      </c>
      <c r="H105" s="429"/>
      <c r="I105" s="5"/>
      <c r="J105" s="5"/>
      <c r="K105" s="5"/>
    </row>
    <row r="106" spans="1:11" s="6" customFormat="1" ht="21.75" customHeight="1" x14ac:dyDescent="0.25">
      <c r="A106" s="420">
        <v>93</v>
      </c>
      <c r="B106" s="420">
        <v>22</v>
      </c>
      <c r="C106" s="663" t="s">
        <v>3024</v>
      </c>
      <c r="D106" s="427" t="s">
        <v>74</v>
      </c>
      <c r="E106" s="428" t="s">
        <v>15</v>
      </c>
      <c r="F106" s="143">
        <v>90</v>
      </c>
      <c r="G106" s="416" t="str">
        <f>IF(F106&lt;35,"Kém",IF(F106&lt;50,"yếu",IF(F106&lt;65,"Trung bình",IF(F106&lt;80,"Khá",IF(F106&lt;90,"Tốt","Xuất sắc")))))</f>
        <v>Xuất sắc</v>
      </c>
      <c r="H106" s="429"/>
      <c r="I106" s="5"/>
      <c r="J106" s="5"/>
      <c r="K106" s="5"/>
    </row>
    <row r="107" spans="1:11" s="6" customFormat="1" ht="21.75" customHeight="1" x14ac:dyDescent="0.25">
      <c r="A107" s="420">
        <v>94</v>
      </c>
      <c r="B107" s="420">
        <v>23</v>
      </c>
      <c r="C107" s="663" t="s">
        <v>3025</v>
      </c>
      <c r="D107" s="427" t="s">
        <v>3026</v>
      </c>
      <c r="E107" s="428" t="s">
        <v>29</v>
      </c>
      <c r="F107" s="143">
        <v>81</v>
      </c>
      <c r="G107" s="416" t="str">
        <f>IF(F107&lt;35,"Kém",IF(F107&lt;50,"yếu",IF(F107&lt;65,"Trung bình",IF(F107&lt;80,"Khá",IF(F107&lt;90,"Tốt","Xuất sắc")))))</f>
        <v>Tốt</v>
      </c>
      <c r="H107" s="429"/>
      <c r="I107" s="5"/>
      <c r="J107" s="5"/>
      <c r="K107" s="5"/>
    </row>
    <row r="108" spans="1:11" s="6" customFormat="1" ht="21.75" customHeight="1" x14ac:dyDescent="0.25">
      <c r="A108" s="420">
        <v>95</v>
      </c>
      <c r="B108" s="420">
        <v>24</v>
      </c>
      <c r="C108" s="663" t="s">
        <v>3027</v>
      </c>
      <c r="D108" s="427" t="s">
        <v>703</v>
      </c>
      <c r="E108" s="428" t="s">
        <v>51</v>
      </c>
      <c r="F108" s="143">
        <v>98</v>
      </c>
      <c r="G108" s="416" t="str">
        <f>IF(F108&lt;35,"Kém",IF(F108&lt;50,"yếu",IF(F108&lt;65,"Trung bình",IF(F108&lt;80,"Khá",IF(F108&lt;90,"Tốt","Xuất sắc")))))</f>
        <v>Xuất sắc</v>
      </c>
      <c r="H108" s="429"/>
      <c r="I108" s="5"/>
      <c r="J108" s="5"/>
      <c r="K108" s="5"/>
    </row>
    <row r="109" spans="1:11" s="6" customFormat="1" ht="21.75" customHeight="1" x14ac:dyDescent="0.25">
      <c r="A109" s="420">
        <v>96</v>
      </c>
      <c r="B109" s="420">
        <v>25</v>
      </c>
      <c r="C109" s="663" t="s">
        <v>3028</v>
      </c>
      <c r="D109" s="427" t="s">
        <v>3029</v>
      </c>
      <c r="E109" s="428" t="s">
        <v>156</v>
      </c>
      <c r="F109" s="143">
        <v>81</v>
      </c>
      <c r="G109" s="416" t="str">
        <f>IF(F109&lt;35,"Kém",IF(F109&lt;50,"yếu",IF(F109&lt;65,"Trung bình",IF(F109&lt;80,"Khá",IF(F109&lt;90,"Tốt","Xuất sắc")))))</f>
        <v>Tốt</v>
      </c>
      <c r="H109" s="429"/>
      <c r="I109" s="5"/>
      <c r="J109" s="5"/>
      <c r="K109" s="5"/>
    </row>
    <row r="110" spans="1:11" s="6" customFormat="1" ht="21.75" customHeight="1" x14ac:dyDescent="0.25">
      <c r="A110" s="420">
        <v>97</v>
      </c>
      <c r="B110" s="420">
        <v>26</v>
      </c>
      <c r="C110" s="663" t="s">
        <v>3030</v>
      </c>
      <c r="D110" s="427" t="s">
        <v>1730</v>
      </c>
      <c r="E110" s="428" t="s">
        <v>21</v>
      </c>
      <c r="F110" s="143">
        <v>70</v>
      </c>
      <c r="G110" s="416" t="str">
        <f>IF(F110&lt;35,"Kém",IF(F110&lt;50,"yếu",IF(F110&lt;65,"Trung bình",IF(F110&lt;80,"Khá",IF(F110&lt;90,"Tốt","Xuất sắc")))))</f>
        <v>Khá</v>
      </c>
      <c r="H110" s="429"/>
      <c r="I110" s="5"/>
      <c r="J110" s="5"/>
      <c r="K110" s="5"/>
    </row>
    <row r="111" spans="1:11" s="6" customFormat="1" ht="21.75" customHeight="1" x14ac:dyDescent="0.25">
      <c r="A111" s="420">
        <v>98</v>
      </c>
      <c r="B111" s="420">
        <v>27</v>
      </c>
      <c r="C111" s="663" t="s">
        <v>3031</v>
      </c>
      <c r="D111" s="427" t="s">
        <v>90</v>
      </c>
      <c r="E111" s="428" t="s">
        <v>21</v>
      </c>
      <c r="F111" s="143">
        <v>85</v>
      </c>
      <c r="G111" s="416" t="str">
        <f>IF(F111&lt;35,"Kém",IF(F111&lt;50,"yếu",IF(F111&lt;65,"Trung bình",IF(F111&lt;80,"Khá",IF(F111&lt;90,"Tốt","Xuất sắc")))))</f>
        <v>Tốt</v>
      </c>
      <c r="H111" s="429"/>
      <c r="I111" s="5"/>
      <c r="J111" s="5"/>
      <c r="K111" s="5"/>
    </row>
    <row r="112" spans="1:11" s="6" customFormat="1" ht="21.75" customHeight="1" x14ac:dyDescent="0.25">
      <c r="A112" s="420">
        <v>99</v>
      </c>
      <c r="B112" s="420">
        <v>28</v>
      </c>
      <c r="C112" s="663" t="s">
        <v>3032</v>
      </c>
      <c r="D112" s="427" t="s">
        <v>18</v>
      </c>
      <c r="E112" s="428" t="s">
        <v>54</v>
      </c>
      <c r="F112" s="143">
        <v>91</v>
      </c>
      <c r="G112" s="416" t="str">
        <f>IF(F112&lt;35,"Kém",IF(F112&lt;50,"yếu",IF(F112&lt;65,"Trung bình",IF(F112&lt;80,"Khá",IF(F112&lt;90,"Tốt","Xuất sắc")))))</f>
        <v>Xuất sắc</v>
      </c>
      <c r="H112" s="429"/>
      <c r="I112" s="5"/>
      <c r="J112" s="5"/>
      <c r="K112" s="5"/>
    </row>
    <row r="113" spans="1:11" s="6" customFormat="1" ht="21.75" customHeight="1" x14ac:dyDescent="0.25">
      <c r="A113" s="420">
        <v>100</v>
      </c>
      <c r="B113" s="420">
        <v>29</v>
      </c>
      <c r="C113" s="663" t="s">
        <v>3033</v>
      </c>
      <c r="D113" s="427" t="s">
        <v>472</v>
      </c>
      <c r="E113" s="428" t="s">
        <v>79</v>
      </c>
      <c r="F113" s="143">
        <v>83</v>
      </c>
      <c r="G113" s="416" t="str">
        <f>IF(F113&lt;35,"Kém",IF(F113&lt;50,"yếu",IF(F113&lt;65,"Trung bình",IF(F113&lt;80,"Khá",IF(F113&lt;90,"Tốt","Xuất sắc")))))</f>
        <v>Tốt</v>
      </c>
      <c r="H113" s="429"/>
      <c r="I113" s="5"/>
      <c r="J113" s="5"/>
      <c r="K113" s="5"/>
    </row>
    <row r="114" spans="1:11" s="6" customFormat="1" ht="21.75" customHeight="1" x14ac:dyDescent="0.25">
      <c r="A114" s="420">
        <v>101</v>
      </c>
      <c r="B114" s="420">
        <v>30</v>
      </c>
      <c r="C114" s="663" t="s">
        <v>3034</v>
      </c>
      <c r="D114" s="427" t="s">
        <v>1271</v>
      </c>
      <c r="E114" s="428" t="s">
        <v>79</v>
      </c>
      <c r="F114" s="143">
        <v>80</v>
      </c>
      <c r="G114" s="416" t="str">
        <f>IF(F114&lt;35,"Kém",IF(F114&lt;50,"yếu",IF(F114&lt;65,"Trung bình",IF(F114&lt;80,"Khá",IF(F114&lt;90,"Tốt","Xuất sắc")))))</f>
        <v>Tốt</v>
      </c>
      <c r="H114" s="429"/>
      <c r="I114" s="5"/>
      <c r="J114" s="5"/>
      <c r="K114" s="5"/>
    </row>
    <row r="115" spans="1:11" s="6" customFormat="1" ht="21.75" customHeight="1" x14ac:dyDescent="0.25">
      <c r="A115" s="420">
        <v>102</v>
      </c>
      <c r="B115" s="420">
        <v>31</v>
      </c>
      <c r="C115" s="663" t="s">
        <v>3035</v>
      </c>
      <c r="D115" s="427" t="s">
        <v>301</v>
      </c>
      <c r="E115" s="428" t="s">
        <v>79</v>
      </c>
      <c r="F115" s="143">
        <v>0</v>
      </c>
      <c r="G115" s="416" t="str">
        <f>IF(F115&lt;35,"Kém",IF(F115&lt;50,"yếu",IF(F115&lt;65,"Trung bình",IF(F115&lt;80,"Khá",IF(F115&lt;90,"Tốt","Xuất sắc")))))</f>
        <v>Kém</v>
      </c>
      <c r="H115" s="429"/>
      <c r="I115" s="5"/>
      <c r="J115" s="5"/>
      <c r="K115" s="5"/>
    </row>
    <row r="116" spans="1:11" s="6" customFormat="1" ht="21.75" customHeight="1" x14ac:dyDescent="0.25">
      <c r="A116" s="420">
        <v>103</v>
      </c>
      <c r="B116" s="420">
        <v>32</v>
      </c>
      <c r="C116" s="663" t="s">
        <v>3036</v>
      </c>
      <c r="D116" s="427" t="s">
        <v>1657</v>
      </c>
      <c r="E116" s="428" t="s">
        <v>98</v>
      </c>
      <c r="F116" s="143">
        <v>86</v>
      </c>
      <c r="G116" s="416" t="str">
        <f>IF(F116&lt;35,"Kém",IF(F116&lt;50,"yếu",IF(F116&lt;65,"Trung bình",IF(F116&lt;80,"Khá",IF(F116&lt;90,"Tốt","Xuất sắc")))))</f>
        <v>Tốt</v>
      </c>
      <c r="H116" s="429"/>
      <c r="I116" s="5"/>
      <c r="J116" s="5"/>
      <c r="K116" s="5"/>
    </row>
    <row r="117" spans="1:11" s="6" customFormat="1" ht="21.75" customHeight="1" x14ac:dyDescent="0.25">
      <c r="A117" s="420">
        <v>104</v>
      </c>
      <c r="B117" s="420">
        <v>33</v>
      </c>
      <c r="C117" s="663" t="s">
        <v>3037</v>
      </c>
      <c r="D117" s="427" t="s">
        <v>3038</v>
      </c>
      <c r="E117" s="428" t="s">
        <v>1381</v>
      </c>
      <c r="F117" s="143">
        <v>86</v>
      </c>
      <c r="G117" s="416" t="str">
        <f>IF(F117&lt;35,"Kém",IF(F117&lt;50,"yếu",IF(F117&lt;65,"Trung bình",IF(F117&lt;80,"Khá",IF(F117&lt;90,"Tốt","Xuất sắc")))))</f>
        <v>Tốt</v>
      </c>
      <c r="H117" s="429"/>
      <c r="I117" s="5"/>
      <c r="J117" s="5"/>
      <c r="K117" s="5"/>
    </row>
    <row r="118" spans="1:11" s="6" customFormat="1" ht="21.75" customHeight="1" x14ac:dyDescent="0.25">
      <c r="A118" s="420">
        <v>105</v>
      </c>
      <c r="B118" s="420">
        <v>34</v>
      </c>
      <c r="C118" s="663" t="s">
        <v>3039</v>
      </c>
      <c r="D118" s="427" t="s">
        <v>3040</v>
      </c>
      <c r="E118" s="428" t="s">
        <v>8</v>
      </c>
      <c r="F118" s="143">
        <v>93</v>
      </c>
      <c r="G118" s="416" t="str">
        <f>IF(F118&lt;35,"Kém",IF(F118&lt;50,"yếu",IF(F118&lt;65,"Trung bình",IF(F118&lt;80,"Khá",IF(F118&lt;90,"Tốt","Xuất sắc")))))</f>
        <v>Xuất sắc</v>
      </c>
      <c r="H118" s="429"/>
      <c r="I118" s="5"/>
      <c r="J118" s="5"/>
      <c r="K118" s="5"/>
    </row>
    <row r="119" spans="1:11" s="6" customFormat="1" ht="21.75" customHeight="1" x14ac:dyDescent="0.25">
      <c r="A119" s="420">
        <v>106</v>
      </c>
      <c r="B119" s="420">
        <v>35</v>
      </c>
      <c r="C119" s="663" t="s">
        <v>3041</v>
      </c>
      <c r="D119" s="427" t="s">
        <v>395</v>
      </c>
      <c r="E119" s="428" t="s">
        <v>8</v>
      </c>
      <c r="F119" s="143">
        <v>80</v>
      </c>
      <c r="G119" s="416" t="str">
        <f>IF(F119&lt;35,"Kém",IF(F119&lt;50,"yếu",IF(F119&lt;65,"Trung bình",IF(F119&lt;80,"Khá",IF(F119&lt;90,"Tốt","Xuất sắc")))))</f>
        <v>Tốt</v>
      </c>
      <c r="H119" s="429"/>
      <c r="I119" s="5"/>
      <c r="J119" s="5"/>
      <c r="K119" s="5"/>
    </row>
    <row r="120" spans="1:11" s="6" customFormat="1" ht="21.75" customHeight="1" x14ac:dyDescent="0.25">
      <c r="A120" s="420">
        <v>107</v>
      </c>
      <c r="B120" s="420">
        <v>36</v>
      </c>
      <c r="C120" s="663" t="s">
        <v>3042</v>
      </c>
      <c r="D120" s="427" t="s">
        <v>90</v>
      </c>
      <c r="E120" s="428" t="s">
        <v>8</v>
      </c>
      <c r="F120" s="143">
        <v>86</v>
      </c>
      <c r="G120" s="416" t="str">
        <f>IF(F120&lt;35,"Kém",IF(F120&lt;50,"yếu",IF(F120&lt;65,"Trung bình",IF(F120&lt;80,"Khá",IF(F120&lt;90,"Tốt","Xuất sắc")))))</f>
        <v>Tốt</v>
      </c>
      <c r="H120" s="429"/>
      <c r="I120" s="5"/>
      <c r="J120" s="5"/>
      <c r="K120" s="5"/>
    </row>
    <row r="121" spans="1:11" s="6" customFormat="1" ht="21.75" customHeight="1" x14ac:dyDescent="0.25">
      <c r="A121" s="420">
        <v>108</v>
      </c>
      <c r="B121" s="420">
        <v>37</v>
      </c>
      <c r="C121" s="663" t="s">
        <v>3043</v>
      </c>
      <c r="D121" s="427" t="s">
        <v>113</v>
      </c>
      <c r="E121" s="428" t="s">
        <v>3044</v>
      </c>
      <c r="F121" s="143">
        <v>0</v>
      </c>
      <c r="G121" s="416" t="str">
        <f>IF(F121&lt;35,"Kém",IF(F121&lt;50,"yếu",IF(F121&lt;65,"Trung bình",IF(F121&lt;80,"Khá",IF(F121&lt;90,"Tốt","Xuất sắc")))))</f>
        <v>Kém</v>
      </c>
      <c r="H121" s="429"/>
      <c r="I121" s="5"/>
      <c r="J121" s="5"/>
      <c r="K121" s="5"/>
    </row>
    <row r="122" spans="1:11" s="6" customFormat="1" ht="21.75" customHeight="1" x14ac:dyDescent="0.25">
      <c r="A122" s="420">
        <v>109</v>
      </c>
      <c r="B122" s="420">
        <v>38</v>
      </c>
      <c r="C122" s="663" t="s">
        <v>3045</v>
      </c>
      <c r="D122" s="427" t="s">
        <v>2059</v>
      </c>
      <c r="E122" s="428" t="s">
        <v>80</v>
      </c>
      <c r="F122" s="143">
        <v>89</v>
      </c>
      <c r="G122" s="416" t="str">
        <f>IF(F122&lt;35,"Kém",IF(F122&lt;50,"yếu",IF(F122&lt;65,"Trung bình",IF(F122&lt;80,"Khá",IF(F122&lt;90,"Tốt","Xuất sắc")))))</f>
        <v>Tốt</v>
      </c>
      <c r="H122" s="429"/>
      <c r="I122" s="5"/>
      <c r="J122" s="5"/>
      <c r="K122" s="5"/>
    </row>
    <row r="123" spans="1:11" s="6" customFormat="1" ht="21.75" customHeight="1" x14ac:dyDescent="0.25">
      <c r="A123" s="420">
        <v>110</v>
      </c>
      <c r="B123" s="420">
        <v>39</v>
      </c>
      <c r="C123" s="663" t="s">
        <v>3046</v>
      </c>
      <c r="D123" s="427" t="s">
        <v>121</v>
      </c>
      <c r="E123" s="428" t="s">
        <v>80</v>
      </c>
      <c r="F123" s="143">
        <v>91</v>
      </c>
      <c r="G123" s="416" t="str">
        <f>IF(F123&lt;35,"Kém",IF(F123&lt;50,"yếu",IF(F123&lt;65,"Trung bình",IF(F123&lt;80,"Khá",IF(F123&lt;90,"Tốt","Xuất sắc")))))</f>
        <v>Xuất sắc</v>
      </c>
      <c r="H123" s="429"/>
      <c r="I123" s="5"/>
      <c r="J123" s="5"/>
      <c r="K123" s="5"/>
    </row>
    <row r="124" spans="1:11" s="6" customFormat="1" ht="21.75" customHeight="1" x14ac:dyDescent="0.25">
      <c r="A124" s="420">
        <v>111</v>
      </c>
      <c r="B124" s="420">
        <v>40</v>
      </c>
      <c r="C124" s="663" t="s">
        <v>3047</v>
      </c>
      <c r="D124" s="427" t="s">
        <v>70</v>
      </c>
      <c r="E124" s="428" t="s">
        <v>80</v>
      </c>
      <c r="F124" s="143">
        <v>92</v>
      </c>
      <c r="G124" s="416" t="str">
        <f>IF(F124&lt;35,"Kém",IF(F124&lt;50,"yếu",IF(F124&lt;65,"Trung bình",IF(F124&lt;80,"Khá",IF(F124&lt;90,"Tốt","Xuất sắc")))))</f>
        <v>Xuất sắc</v>
      </c>
      <c r="H124" s="429"/>
      <c r="I124" s="5"/>
      <c r="J124" s="5"/>
      <c r="K124" s="5"/>
    </row>
    <row r="125" spans="1:11" s="6" customFormat="1" ht="21.75" customHeight="1" x14ac:dyDescent="0.25">
      <c r="A125" s="420">
        <v>112</v>
      </c>
      <c r="B125" s="420">
        <v>41</v>
      </c>
      <c r="C125" s="663" t="s">
        <v>3048</v>
      </c>
      <c r="D125" s="427" t="s">
        <v>3049</v>
      </c>
      <c r="E125" s="428" t="s">
        <v>80</v>
      </c>
      <c r="F125" s="143">
        <v>82</v>
      </c>
      <c r="G125" s="416" t="str">
        <f>IF(F125&lt;35,"Kém",IF(F125&lt;50,"yếu",IF(F125&lt;65,"Trung bình",IF(F125&lt;80,"Khá",IF(F125&lt;90,"Tốt","Xuất sắc")))))</f>
        <v>Tốt</v>
      </c>
      <c r="H125" s="429"/>
      <c r="I125" s="5"/>
      <c r="J125" s="5"/>
      <c r="K125" s="5"/>
    </row>
    <row r="126" spans="1:11" s="6" customFormat="1" ht="21.75" customHeight="1" x14ac:dyDescent="0.25">
      <c r="A126" s="420">
        <v>113</v>
      </c>
      <c r="B126" s="420">
        <v>42</v>
      </c>
      <c r="C126" s="663" t="s">
        <v>3050</v>
      </c>
      <c r="D126" s="427" t="s">
        <v>777</v>
      </c>
      <c r="E126" s="428" t="s">
        <v>22</v>
      </c>
      <c r="F126" s="143">
        <v>87</v>
      </c>
      <c r="G126" s="416" t="str">
        <f>IF(F126&lt;35,"Kém",IF(F126&lt;50,"yếu",IF(F126&lt;65,"Trung bình",IF(F126&lt;80,"Khá",IF(F126&lt;90,"Tốt","Xuất sắc")))))</f>
        <v>Tốt</v>
      </c>
      <c r="H126" s="429"/>
      <c r="I126" s="5"/>
      <c r="J126" s="5"/>
      <c r="K126" s="5"/>
    </row>
    <row r="127" spans="1:11" s="6" customFormat="1" ht="21.75" customHeight="1" x14ac:dyDescent="0.25">
      <c r="A127" s="420">
        <v>114</v>
      </c>
      <c r="B127" s="420">
        <v>43</v>
      </c>
      <c r="C127" s="663" t="s">
        <v>3051</v>
      </c>
      <c r="D127" s="427" t="s">
        <v>3052</v>
      </c>
      <c r="E127" s="428" t="s">
        <v>173</v>
      </c>
      <c r="F127" s="143">
        <v>65</v>
      </c>
      <c r="G127" s="416" t="str">
        <f>IF(F127&lt;35,"Kém",IF(F127&lt;50,"yếu",IF(F127&lt;65,"Trung bình",IF(F127&lt;80,"Khá",IF(F127&lt;90,"Tốt","Xuất sắc")))))</f>
        <v>Khá</v>
      </c>
      <c r="H127" s="429"/>
      <c r="I127" s="5"/>
      <c r="J127" s="5"/>
      <c r="K127" s="5"/>
    </row>
    <row r="128" spans="1:11" s="6" customFormat="1" ht="21.75" customHeight="1" x14ac:dyDescent="0.25">
      <c r="A128" s="420">
        <v>115</v>
      </c>
      <c r="B128" s="420">
        <v>44</v>
      </c>
      <c r="C128" s="663" t="s">
        <v>3053</v>
      </c>
      <c r="D128" s="427" t="s">
        <v>3054</v>
      </c>
      <c r="E128" s="428" t="s">
        <v>158</v>
      </c>
      <c r="F128" s="143">
        <v>82</v>
      </c>
      <c r="G128" s="416" t="str">
        <f>IF(F128&lt;35,"Kém",IF(F128&lt;50,"yếu",IF(F128&lt;65,"Trung bình",IF(F128&lt;80,"Khá",IF(F128&lt;90,"Tốt","Xuất sắc")))))</f>
        <v>Tốt</v>
      </c>
      <c r="H128" s="429"/>
      <c r="I128" s="5"/>
      <c r="J128" s="5"/>
      <c r="K128" s="5"/>
    </row>
    <row r="129" spans="1:11" s="6" customFormat="1" ht="21.75" customHeight="1" x14ac:dyDescent="0.25">
      <c r="A129" s="420">
        <v>116</v>
      </c>
      <c r="B129" s="420">
        <v>45</v>
      </c>
      <c r="C129" s="663" t="s">
        <v>3055</v>
      </c>
      <c r="D129" s="427" t="s">
        <v>473</v>
      </c>
      <c r="E129" s="428" t="s">
        <v>26</v>
      </c>
      <c r="F129" s="143">
        <v>70</v>
      </c>
      <c r="G129" s="416" t="str">
        <f>IF(F129&lt;35,"Kém",IF(F129&lt;50,"yếu",IF(F129&lt;65,"Trung bình",IF(F129&lt;80,"Khá",IF(F129&lt;90,"Tốt","Xuất sắc")))))</f>
        <v>Khá</v>
      </c>
      <c r="H129" s="429"/>
      <c r="I129" s="5"/>
      <c r="J129" s="5"/>
      <c r="K129" s="5"/>
    </row>
    <row r="130" spans="1:11" s="6" customFormat="1" ht="21.75" customHeight="1" x14ac:dyDescent="0.25">
      <c r="A130" s="420">
        <v>117</v>
      </c>
      <c r="B130" s="420">
        <v>46</v>
      </c>
      <c r="C130" s="663" t="s">
        <v>3056</v>
      </c>
      <c r="D130" s="427" t="s">
        <v>18</v>
      </c>
      <c r="E130" s="428" t="s">
        <v>148</v>
      </c>
      <c r="F130" s="143">
        <v>90</v>
      </c>
      <c r="G130" s="416" t="str">
        <f>IF(F130&lt;35,"Kém",IF(F130&lt;50,"yếu",IF(F130&lt;65,"Trung bình",IF(F130&lt;80,"Khá",IF(F130&lt;90,"Tốt","Xuất sắc")))))</f>
        <v>Xuất sắc</v>
      </c>
      <c r="H130" s="429"/>
      <c r="I130" s="5"/>
      <c r="J130" s="5"/>
      <c r="K130" s="5"/>
    </row>
    <row r="131" spans="1:11" s="6" customFormat="1" ht="21.75" customHeight="1" x14ac:dyDescent="0.25">
      <c r="A131" s="420">
        <v>118</v>
      </c>
      <c r="B131" s="420">
        <v>47</v>
      </c>
      <c r="C131" s="663" t="s">
        <v>3057</v>
      </c>
      <c r="D131" s="427" t="s">
        <v>65</v>
      </c>
      <c r="E131" s="428" t="s">
        <v>11</v>
      </c>
      <c r="F131" s="143">
        <v>80</v>
      </c>
      <c r="G131" s="416" t="str">
        <f>IF(F131&lt;35,"Kém",IF(F131&lt;50,"yếu",IF(F131&lt;65,"Trung bình",IF(F131&lt;80,"Khá",IF(F131&lt;90,"Tốt","Xuất sắc")))))</f>
        <v>Tốt</v>
      </c>
      <c r="H131" s="429"/>
      <c r="I131" s="5"/>
      <c r="J131" s="5"/>
      <c r="K131" s="5"/>
    </row>
    <row r="132" spans="1:11" s="6" customFormat="1" ht="21.75" customHeight="1" x14ac:dyDescent="0.25">
      <c r="A132" s="420">
        <v>119</v>
      </c>
      <c r="B132" s="420">
        <v>48</v>
      </c>
      <c r="C132" s="663" t="s">
        <v>3058</v>
      </c>
      <c r="D132" s="427" t="s">
        <v>18</v>
      </c>
      <c r="E132" s="428" t="s">
        <v>81</v>
      </c>
      <c r="F132" s="143">
        <v>92</v>
      </c>
      <c r="G132" s="416" t="str">
        <f>IF(F132&lt;35,"Kém",IF(F132&lt;50,"yếu",IF(F132&lt;65,"Trung bình",IF(F132&lt;80,"Khá",IF(F132&lt;90,"Tốt","Xuất sắc")))))</f>
        <v>Xuất sắc</v>
      </c>
      <c r="H132" s="429"/>
      <c r="I132" s="5"/>
      <c r="J132" s="5"/>
      <c r="K132" s="5"/>
    </row>
    <row r="133" spans="1:11" s="6" customFormat="1" ht="21.75" customHeight="1" x14ac:dyDescent="0.25">
      <c r="A133" s="420">
        <v>120</v>
      </c>
      <c r="B133" s="420">
        <v>49</v>
      </c>
      <c r="C133" s="663" t="s">
        <v>3059</v>
      </c>
      <c r="D133" s="427" t="s">
        <v>3060</v>
      </c>
      <c r="E133" s="428" t="s">
        <v>423</v>
      </c>
      <c r="F133" s="143">
        <v>76</v>
      </c>
      <c r="G133" s="416" t="str">
        <f>IF(F133&lt;35,"Kém",IF(F133&lt;50,"yếu",IF(F133&lt;65,"Trung bình",IF(F133&lt;80,"Khá",IF(F133&lt;90,"Tốt","Xuất sắc")))))</f>
        <v>Khá</v>
      </c>
      <c r="H133" s="429"/>
      <c r="I133" s="5"/>
      <c r="J133" s="5"/>
      <c r="K133" s="5"/>
    </row>
    <row r="134" spans="1:11" s="6" customFormat="1" ht="21.75" customHeight="1" x14ac:dyDescent="0.25">
      <c r="A134" s="420">
        <v>121</v>
      </c>
      <c r="B134" s="420">
        <v>50</v>
      </c>
      <c r="C134" s="663" t="s">
        <v>3061</v>
      </c>
      <c r="D134" s="427" t="s">
        <v>3062</v>
      </c>
      <c r="E134" s="428" t="s">
        <v>59</v>
      </c>
      <c r="F134" s="143">
        <v>97</v>
      </c>
      <c r="G134" s="416" t="str">
        <f>IF(F134&lt;35,"Kém",IF(F134&lt;50,"yếu",IF(F134&lt;65,"Trung bình",IF(F134&lt;80,"Khá",IF(F134&lt;90,"Tốt","Xuất sắc")))))</f>
        <v>Xuất sắc</v>
      </c>
      <c r="H134" s="429"/>
      <c r="I134" s="5"/>
      <c r="J134" s="5"/>
      <c r="K134" s="5"/>
    </row>
    <row r="135" spans="1:11" s="6" customFormat="1" ht="21.75" customHeight="1" x14ac:dyDescent="0.25">
      <c r="A135" s="420">
        <v>122</v>
      </c>
      <c r="B135" s="420">
        <v>51</v>
      </c>
      <c r="C135" s="663" t="s">
        <v>3063</v>
      </c>
      <c r="D135" s="427" t="s">
        <v>296</v>
      </c>
      <c r="E135" s="428" t="s">
        <v>59</v>
      </c>
      <c r="F135" s="143">
        <v>86</v>
      </c>
      <c r="G135" s="416" t="str">
        <f>IF(F135&lt;35,"Kém",IF(F135&lt;50,"yếu",IF(F135&lt;65,"Trung bình",IF(F135&lt;80,"Khá",IF(F135&lt;90,"Tốt","Xuất sắc")))))</f>
        <v>Tốt</v>
      </c>
      <c r="H135" s="429"/>
      <c r="I135" s="5"/>
      <c r="J135" s="5"/>
      <c r="K135" s="5"/>
    </row>
    <row r="136" spans="1:11" s="6" customFormat="1" ht="21.75" customHeight="1" x14ac:dyDescent="0.25">
      <c r="A136" s="420">
        <v>123</v>
      </c>
      <c r="B136" s="420">
        <v>52</v>
      </c>
      <c r="C136" s="663" t="s">
        <v>3064</v>
      </c>
      <c r="D136" s="427" t="s">
        <v>474</v>
      </c>
      <c r="E136" s="428" t="s">
        <v>60</v>
      </c>
      <c r="F136" s="143">
        <v>88</v>
      </c>
      <c r="G136" s="416" t="str">
        <f>IF(F136&lt;35,"Kém",IF(F136&lt;50,"yếu",IF(F136&lt;65,"Trung bình",IF(F136&lt;80,"Khá",IF(F136&lt;90,"Tốt","Xuất sắc")))))</f>
        <v>Tốt</v>
      </c>
      <c r="H136" s="429"/>
      <c r="I136" s="5"/>
      <c r="J136" s="5"/>
      <c r="K136" s="5"/>
    </row>
    <row r="137" spans="1:11" s="6" customFormat="1" ht="21.75" customHeight="1" x14ac:dyDescent="0.25">
      <c r="A137" s="420">
        <v>124</v>
      </c>
      <c r="B137" s="420">
        <v>53</v>
      </c>
      <c r="C137" s="664" t="s">
        <v>3065</v>
      </c>
      <c r="D137" s="430" t="s">
        <v>3066</v>
      </c>
      <c r="E137" s="431" t="s">
        <v>60</v>
      </c>
      <c r="F137" s="257">
        <v>83</v>
      </c>
      <c r="G137" s="416" t="str">
        <f>IF(F137&lt;35,"Kém",IF(F137&lt;50,"yếu",IF(F137&lt;65,"Trung bình",IF(F137&lt;80,"Khá",IF(F137&lt;90,"Tốt","Xuất sắc")))))</f>
        <v>Tốt</v>
      </c>
      <c r="H137" s="429"/>
      <c r="I137" s="5"/>
      <c r="J137" s="5"/>
      <c r="K137" s="5"/>
    </row>
    <row r="138" spans="1:11" s="6" customFormat="1" ht="21.75" customHeight="1" x14ac:dyDescent="0.25">
      <c r="A138" s="420">
        <v>125</v>
      </c>
      <c r="B138" s="420">
        <v>54</v>
      </c>
      <c r="C138" s="663" t="s">
        <v>3067</v>
      </c>
      <c r="D138" s="427" t="s">
        <v>406</v>
      </c>
      <c r="E138" s="428" t="s">
        <v>287</v>
      </c>
      <c r="F138" s="143">
        <v>86</v>
      </c>
      <c r="G138" s="416" t="str">
        <f>IF(F138&lt;35,"Kém",IF(F138&lt;50,"yếu",IF(F138&lt;65,"Trung bình",IF(F138&lt;80,"Khá",IF(F138&lt;90,"Tốt","Xuất sắc")))))</f>
        <v>Tốt</v>
      </c>
      <c r="H138" s="429"/>
      <c r="I138" s="5"/>
      <c r="J138" s="5"/>
      <c r="K138" s="5"/>
    </row>
    <row r="139" spans="1:11" s="6" customFormat="1" ht="21.75" customHeight="1" x14ac:dyDescent="0.25">
      <c r="A139" s="420">
        <v>126</v>
      </c>
      <c r="B139" s="420">
        <v>55</v>
      </c>
      <c r="C139" s="663" t="s">
        <v>3068</v>
      </c>
      <c r="D139" s="427" t="s">
        <v>13</v>
      </c>
      <c r="E139" s="428" t="s">
        <v>160</v>
      </c>
      <c r="F139" s="143">
        <v>87</v>
      </c>
      <c r="G139" s="416" t="str">
        <f>IF(F139&lt;35,"Kém",IF(F139&lt;50,"yếu",IF(F139&lt;65,"Trung bình",IF(F139&lt;80,"Khá",IF(F139&lt;90,"Tốt","Xuất sắc")))))</f>
        <v>Tốt</v>
      </c>
      <c r="H139" s="429"/>
      <c r="I139" s="5"/>
      <c r="J139" s="5"/>
      <c r="K139" s="5"/>
    </row>
    <row r="140" spans="1:11" s="6" customFormat="1" ht="21.75" customHeight="1" x14ac:dyDescent="0.25">
      <c r="A140" s="420">
        <v>127</v>
      </c>
      <c r="B140" s="420">
        <v>56</v>
      </c>
      <c r="C140" s="663" t="s">
        <v>3069</v>
      </c>
      <c r="D140" s="427" t="s">
        <v>206</v>
      </c>
      <c r="E140" s="428" t="s">
        <v>120</v>
      </c>
      <c r="F140" s="143">
        <v>78</v>
      </c>
      <c r="G140" s="416" t="str">
        <f>IF(F140&lt;35,"Kém",IF(F140&lt;50,"yếu",IF(F140&lt;65,"Trung bình",IF(F140&lt;80,"Khá",IF(F140&lt;90,"Tốt","Xuất sắc")))))</f>
        <v>Khá</v>
      </c>
      <c r="H140" s="429"/>
      <c r="I140" s="5"/>
      <c r="J140" s="5"/>
      <c r="K140" s="5"/>
    </row>
    <row r="141" spans="1:11" s="6" customFormat="1" ht="21.75" customHeight="1" x14ac:dyDescent="0.25">
      <c r="A141" s="420">
        <v>128</v>
      </c>
      <c r="B141" s="420">
        <v>57</v>
      </c>
      <c r="C141" s="663" t="s">
        <v>3070</v>
      </c>
      <c r="D141" s="427" t="s">
        <v>1435</v>
      </c>
      <c r="E141" s="428" t="s">
        <v>1160</v>
      </c>
      <c r="F141" s="143">
        <v>88</v>
      </c>
      <c r="G141" s="416" t="str">
        <f>IF(F141&lt;35,"Kém",IF(F141&lt;50,"yếu",IF(F141&lt;65,"Trung bình",IF(F141&lt;80,"Khá",IF(F141&lt;90,"Tốt","Xuất sắc")))))</f>
        <v>Tốt</v>
      </c>
      <c r="H141" s="429"/>
      <c r="I141" s="5"/>
      <c r="J141" s="5"/>
      <c r="K141" s="5"/>
    </row>
    <row r="142" spans="1:11" s="6" customFormat="1" ht="21.75" customHeight="1" x14ac:dyDescent="0.25">
      <c r="A142" s="420">
        <v>129</v>
      </c>
      <c r="B142" s="420">
        <v>58</v>
      </c>
      <c r="C142" s="663" t="s">
        <v>3071</v>
      </c>
      <c r="D142" s="427" t="s">
        <v>3072</v>
      </c>
      <c r="E142" s="428" t="s">
        <v>12</v>
      </c>
      <c r="F142" s="143">
        <v>99</v>
      </c>
      <c r="G142" s="416" t="str">
        <f>IF(F142&lt;35,"Kém",IF(F142&lt;50,"yếu",IF(F142&lt;65,"Trung bình",IF(F142&lt;80,"Khá",IF(F142&lt;90,"Tốt","Xuất sắc")))))</f>
        <v>Xuất sắc</v>
      </c>
      <c r="H142" s="429"/>
      <c r="I142" s="5"/>
      <c r="J142" s="5"/>
      <c r="K142" s="5"/>
    </row>
    <row r="143" spans="1:11" s="6" customFormat="1" ht="21.75" customHeight="1" x14ac:dyDescent="0.25">
      <c r="A143" s="420">
        <v>130</v>
      </c>
      <c r="B143" s="420">
        <v>59</v>
      </c>
      <c r="C143" s="663" t="s">
        <v>3073</v>
      </c>
      <c r="D143" s="427" t="s">
        <v>1499</v>
      </c>
      <c r="E143" s="428" t="s">
        <v>12</v>
      </c>
      <c r="F143" s="143">
        <v>86</v>
      </c>
      <c r="G143" s="416" t="str">
        <f>IF(F143&lt;35,"Kém",IF(F143&lt;50,"yếu",IF(F143&lt;65,"Trung bình",IF(F143&lt;80,"Khá",IF(F143&lt;90,"Tốt","Xuất sắc")))))</f>
        <v>Tốt</v>
      </c>
      <c r="H143" s="429"/>
      <c r="I143" s="5"/>
      <c r="J143" s="5"/>
      <c r="K143" s="5"/>
    </row>
    <row r="144" spans="1:11" s="6" customFormat="1" ht="21.75" customHeight="1" x14ac:dyDescent="0.25">
      <c r="A144" s="420">
        <v>131</v>
      </c>
      <c r="B144" s="420">
        <v>60</v>
      </c>
      <c r="C144" s="663" t="s">
        <v>3074</v>
      </c>
      <c r="D144" s="427" t="s">
        <v>2259</v>
      </c>
      <c r="E144" s="428" t="s">
        <v>12</v>
      </c>
      <c r="F144" s="143">
        <v>92</v>
      </c>
      <c r="G144" s="416" t="str">
        <f>IF(F144&lt;35,"Kém",IF(F144&lt;50,"yếu",IF(F144&lt;65,"Trung bình",IF(F144&lt;80,"Khá",IF(F144&lt;90,"Tốt","Xuất sắc")))))</f>
        <v>Xuất sắc</v>
      </c>
      <c r="H144" s="429"/>
      <c r="I144" s="5"/>
      <c r="J144" s="5"/>
      <c r="K144" s="5"/>
    </row>
    <row r="145" spans="1:13" s="6" customFormat="1" ht="21.75" customHeight="1" x14ac:dyDescent="0.25">
      <c r="A145" s="420">
        <v>132</v>
      </c>
      <c r="B145" s="420">
        <v>61</v>
      </c>
      <c r="C145" s="663" t="s">
        <v>3075</v>
      </c>
      <c r="D145" s="427" t="s">
        <v>346</v>
      </c>
      <c r="E145" s="428" t="s">
        <v>12</v>
      </c>
      <c r="F145" s="143">
        <v>86</v>
      </c>
      <c r="G145" s="416" t="str">
        <f>IF(F145&lt;35,"Kém",IF(F145&lt;50,"yếu",IF(F145&lt;65,"Trung bình",IF(F145&lt;80,"Khá",IF(F145&lt;90,"Tốt","Xuất sắc")))))</f>
        <v>Tốt</v>
      </c>
      <c r="H145" s="429"/>
      <c r="I145" s="5"/>
      <c r="J145" s="5"/>
      <c r="K145" s="5"/>
    </row>
    <row r="146" spans="1:13" s="6" customFormat="1" ht="21.75" customHeight="1" x14ac:dyDescent="0.25">
      <c r="A146" s="420">
        <v>133</v>
      </c>
      <c r="B146" s="420">
        <v>62</v>
      </c>
      <c r="C146" s="663" t="s">
        <v>3076</v>
      </c>
      <c r="D146" s="427" t="s">
        <v>3077</v>
      </c>
      <c r="E146" s="428" t="s">
        <v>3078</v>
      </c>
      <c r="F146" s="143">
        <v>78</v>
      </c>
      <c r="G146" s="416" t="str">
        <f>IF(F146&lt;35,"Kém",IF(F146&lt;50,"yếu",IF(F146&lt;65,"Trung bình",IF(F146&lt;80,"Khá",IF(F146&lt;90,"Tốt","Xuất sắc")))))</f>
        <v>Khá</v>
      </c>
      <c r="H146" s="429"/>
      <c r="I146" s="5"/>
      <c r="J146" s="5"/>
      <c r="K146" s="5"/>
    </row>
    <row r="147" spans="1:13" s="6" customFormat="1" ht="21.75" customHeight="1" x14ac:dyDescent="0.25">
      <c r="A147" s="420">
        <v>134</v>
      </c>
      <c r="B147" s="420">
        <v>63</v>
      </c>
      <c r="C147" s="665" t="s">
        <v>3079</v>
      </c>
      <c r="D147" s="432" t="s">
        <v>3080</v>
      </c>
      <c r="E147" s="433" t="s">
        <v>375</v>
      </c>
      <c r="F147" s="143">
        <v>91</v>
      </c>
      <c r="G147" s="416" t="str">
        <f>IF(F147&lt;35,"Kém",IF(F147&lt;50,"yếu",IF(F147&lt;65,"Trung bình",IF(F147&lt;80,"Khá",IF(F147&lt;90,"Tốt","Xuất sắc")))))</f>
        <v>Xuất sắc</v>
      </c>
      <c r="H147" s="429"/>
      <c r="I147" s="5"/>
      <c r="J147" s="5"/>
      <c r="K147" s="5"/>
    </row>
    <row r="148" spans="1:13" s="6" customFormat="1" ht="21.75" customHeight="1" x14ac:dyDescent="0.25">
      <c r="A148" s="420">
        <v>135</v>
      </c>
      <c r="B148" s="420">
        <v>64</v>
      </c>
      <c r="C148" s="665" t="s">
        <v>3081</v>
      </c>
      <c r="D148" s="432" t="s">
        <v>3082</v>
      </c>
      <c r="E148" s="433" t="s">
        <v>66</v>
      </c>
      <c r="F148" s="434">
        <v>85</v>
      </c>
      <c r="G148" s="416" t="str">
        <f>IF(F148&lt;35,"Kém",IF(F148&lt;50,"yếu",IF(F148&lt;65,"Trung bình",IF(F148&lt;80,"Khá",IF(F148&lt;90,"Tốt","Xuất sắc")))))</f>
        <v>Tốt</v>
      </c>
      <c r="H148" s="429"/>
      <c r="I148" s="5"/>
      <c r="J148" s="5"/>
      <c r="K148" s="5"/>
    </row>
    <row r="149" spans="1:13" s="6" customFormat="1" ht="21.75" customHeight="1" x14ac:dyDescent="0.25">
      <c r="A149" s="420">
        <v>136</v>
      </c>
      <c r="B149" s="420">
        <v>65</v>
      </c>
      <c r="C149" s="141" t="s">
        <v>3083</v>
      </c>
      <c r="D149" s="142" t="s">
        <v>3084</v>
      </c>
      <c r="E149" s="435" t="s">
        <v>519</v>
      </c>
      <c r="F149" s="436"/>
      <c r="G149" s="416"/>
      <c r="H149" s="436" t="s">
        <v>3085</v>
      </c>
      <c r="I149" s="5"/>
      <c r="J149" s="5"/>
      <c r="K149" s="5"/>
    </row>
    <row r="150" spans="1:13" s="6" customFormat="1" ht="21.75" customHeight="1" x14ac:dyDescent="0.25">
      <c r="A150" s="418" t="s">
        <v>3086</v>
      </c>
      <c r="B150" s="650"/>
      <c r="C150" s="650"/>
      <c r="D150" s="650"/>
      <c r="E150" s="650"/>
      <c r="F150" s="650"/>
      <c r="G150" s="650"/>
      <c r="H150" s="651"/>
      <c r="I150" s="5"/>
      <c r="J150" s="5"/>
      <c r="K150" s="5"/>
    </row>
    <row r="151" spans="1:13" s="6" customFormat="1" ht="21.75" customHeight="1" x14ac:dyDescent="0.25">
      <c r="A151" s="420">
        <v>137</v>
      </c>
      <c r="B151" s="437">
        <v>1</v>
      </c>
      <c r="C151" s="141" t="s">
        <v>3087</v>
      </c>
      <c r="D151" s="142" t="s">
        <v>292</v>
      </c>
      <c r="E151" s="142" t="s">
        <v>34</v>
      </c>
      <c r="F151" s="438">
        <v>68</v>
      </c>
      <c r="G151" s="416" t="str">
        <f>IF(F151&lt;35,"Kém",IF(F151&lt;50,"yếu",IF(F151&lt;65,"Trung bình",IF(F151&lt;80,"Khá",IF(F151&lt;90,"Tốt","Xuất sắc")))))</f>
        <v>Khá</v>
      </c>
      <c r="H151" s="419"/>
      <c r="I151" s="681"/>
      <c r="J151" s="67" t="s">
        <v>3088</v>
      </c>
      <c r="K151" s="5"/>
    </row>
    <row r="152" spans="1:13" s="6" customFormat="1" ht="21.75" customHeight="1" x14ac:dyDescent="0.25">
      <c r="A152" s="420">
        <v>138</v>
      </c>
      <c r="B152" s="437">
        <v>2</v>
      </c>
      <c r="C152" s="141" t="s">
        <v>3089</v>
      </c>
      <c r="D152" s="142" t="s">
        <v>3090</v>
      </c>
      <c r="E152" s="142" t="s">
        <v>37</v>
      </c>
      <c r="F152" s="438">
        <v>93</v>
      </c>
      <c r="G152" s="416" t="str">
        <f>IF(F152&lt;35,"Kém",IF(F152&lt;50,"yếu",IF(F152&lt;65,"Trung bình",IF(F152&lt;80,"Khá",IF(F152&lt;90,"Tốt","Xuất sắc")))))</f>
        <v>Xuất sắc</v>
      </c>
      <c r="H152" s="419"/>
      <c r="I152" s="681"/>
      <c r="J152" s="439" t="s">
        <v>432</v>
      </c>
      <c r="K152" s="69" t="s">
        <v>433</v>
      </c>
    </row>
    <row r="153" spans="1:13" s="6" customFormat="1" ht="21.75" customHeight="1" x14ac:dyDescent="0.25">
      <c r="A153" s="420">
        <v>139</v>
      </c>
      <c r="B153" s="437">
        <v>3</v>
      </c>
      <c r="C153" s="141" t="s">
        <v>3091</v>
      </c>
      <c r="D153" s="142" t="s">
        <v>3092</v>
      </c>
      <c r="E153" s="142" t="s">
        <v>2905</v>
      </c>
      <c r="F153" s="438">
        <v>90</v>
      </c>
      <c r="G153" s="416" t="str">
        <f>IF(F153&lt;35,"Kém",IF(F153&lt;50,"yếu",IF(F153&lt;65,"Trung bình",IF(F153&lt;80,"Khá",IF(F153&lt;90,"Tốt","Xuất sắc")))))</f>
        <v>Xuất sắc</v>
      </c>
      <c r="H153" s="419"/>
      <c r="I153" s="681"/>
      <c r="J153" s="440" t="s">
        <v>72</v>
      </c>
      <c r="K153" s="419">
        <f>COUNTIF($G$151:$G$183,"Xuất sắc")</f>
        <v>8</v>
      </c>
    </row>
    <row r="154" spans="1:13" s="6" customFormat="1" ht="21.75" customHeight="1" x14ac:dyDescent="0.25">
      <c r="A154" s="420">
        <v>140</v>
      </c>
      <c r="B154" s="437">
        <v>4</v>
      </c>
      <c r="C154" s="141" t="s">
        <v>3093</v>
      </c>
      <c r="D154" s="142" t="s">
        <v>3094</v>
      </c>
      <c r="E154" s="142" t="s">
        <v>214</v>
      </c>
      <c r="F154" s="438">
        <v>50</v>
      </c>
      <c r="G154" s="416" t="str">
        <f>IF(F154&lt;35,"Kém",IF(F154&lt;50,"yếu",IF(F154&lt;65,"Trung bình",IF(F154&lt;80,"Khá",IF(F154&lt;90,"Tốt","Xuất sắc")))))</f>
        <v>Trung bình</v>
      </c>
      <c r="H154" s="419"/>
      <c r="I154" s="681"/>
      <c r="J154" s="441" t="s">
        <v>31</v>
      </c>
      <c r="K154" s="419">
        <f>COUNTIF($G$151:$G$183,"Tốt")</f>
        <v>13</v>
      </c>
      <c r="M154" s="652"/>
    </row>
    <row r="155" spans="1:13" s="6" customFormat="1" ht="21.75" customHeight="1" x14ac:dyDescent="0.25">
      <c r="A155" s="420">
        <v>141</v>
      </c>
      <c r="B155" s="437">
        <v>5</v>
      </c>
      <c r="C155" s="141" t="s">
        <v>3095</v>
      </c>
      <c r="D155" s="142" t="s">
        <v>3096</v>
      </c>
      <c r="E155" s="142" t="s">
        <v>39</v>
      </c>
      <c r="F155" s="438">
        <v>49</v>
      </c>
      <c r="G155" s="416" t="str">
        <f>IF(F155&lt;35,"Kém",IF(F155&lt;50,"yếu",IF(F155&lt;65,"Trung bình",IF(F155&lt;80,"Khá",IF(F155&lt;90,"Tốt","Xuất sắc")))))</f>
        <v>yếu</v>
      </c>
      <c r="H155" s="419"/>
      <c r="I155" s="681"/>
      <c r="J155" s="441" t="s">
        <v>68</v>
      </c>
      <c r="K155" s="419">
        <f>COUNTIF($G$151:$G$183,"Khá")</f>
        <v>3</v>
      </c>
    </row>
    <row r="156" spans="1:13" s="6" customFormat="1" ht="21.75" customHeight="1" x14ac:dyDescent="0.25">
      <c r="A156" s="420">
        <v>142</v>
      </c>
      <c r="B156" s="437">
        <v>6</v>
      </c>
      <c r="C156" s="141" t="s">
        <v>3097</v>
      </c>
      <c r="D156" s="142" t="s">
        <v>3098</v>
      </c>
      <c r="E156" s="142" t="s">
        <v>7</v>
      </c>
      <c r="F156" s="438">
        <v>80</v>
      </c>
      <c r="G156" s="416" t="str">
        <f>IF(F156&lt;35,"Kém",IF(F156&lt;50,"yếu",IF(F156&lt;65,"Trung bình",IF(F156&lt;80,"Khá",IF(F156&lt;90,"Tốt","Xuất sắc")))))</f>
        <v>Tốt</v>
      </c>
      <c r="H156" s="419"/>
      <c r="I156" s="681"/>
      <c r="J156" s="440" t="s">
        <v>96</v>
      </c>
      <c r="K156" s="419">
        <f>COUNTIF($G$151:$G$183,"Trung bình")</f>
        <v>1</v>
      </c>
    </row>
    <row r="157" spans="1:13" s="6" customFormat="1" ht="21.75" customHeight="1" x14ac:dyDescent="0.25">
      <c r="A157" s="420">
        <v>143</v>
      </c>
      <c r="B157" s="437">
        <v>7</v>
      </c>
      <c r="C157" s="141" t="s">
        <v>5224</v>
      </c>
      <c r="D157" s="142" t="s">
        <v>513</v>
      </c>
      <c r="E157" s="142" t="s">
        <v>178</v>
      </c>
      <c r="F157" s="438"/>
      <c r="G157" s="416"/>
      <c r="H157" s="419" t="s">
        <v>3085</v>
      </c>
      <c r="I157" s="681"/>
      <c r="J157" s="440"/>
      <c r="K157" s="419"/>
    </row>
    <row r="158" spans="1:13" s="6" customFormat="1" ht="21.75" customHeight="1" x14ac:dyDescent="0.25">
      <c r="A158" s="420">
        <v>144</v>
      </c>
      <c r="B158" s="437">
        <v>8</v>
      </c>
      <c r="C158" s="141" t="s">
        <v>3099</v>
      </c>
      <c r="D158" s="142" t="s">
        <v>76</v>
      </c>
      <c r="E158" s="142" t="s">
        <v>95</v>
      </c>
      <c r="F158" s="438">
        <v>99</v>
      </c>
      <c r="G158" s="416" t="str">
        <f>IF(F158&lt;35,"Kém",IF(F158&lt;50,"yếu",IF(F158&lt;65,"Trung bình",IF(F158&lt;80,"Khá",IF(F158&lt;90,"Tốt","Xuất sắc")))))</f>
        <v>Xuất sắc</v>
      </c>
      <c r="H158" s="419"/>
      <c r="I158" s="681"/>
      <c r="J158" s="440"/>
      <c r="K158" s="419"/>
    </row>
    <row r="159" spans="1:13" s="6" customFormat="1" ht="21.75" customHeight="1" x14ac:dyDescent="0.25">
      <c r="A159" s="420">
        <v>145</v>
      </c>
      <c r="B159" s="437">
        <v>9</v>
      </c>
      <c r="C159" s="141" t="s">
        <v>3100</v>
      </c>
      <c r="D159" s="142" t="s">
        <v>361</v>
      </c>
      <c r="E159" s="142" t="s">
        <v>95</v>
      </c>
      <c r="F159" s="438">
        <v>91</v>
      </c>
      <c r="G159" s="416" t="str">
        <f>IF(F159&lt;35,"Kém",IF(F159&lt;50,"yếu",IF(F159&lt;65,"Trung bình",IF(F159&lt;80,"Khá",IF(F159&lt;90,"Tốt","Xuất sắc")))))</f>
        <v>Xuất sắc</v>
      </c>
      <c r="H159" s="419"/>
      <c r="I159" s="681"/>
      <c r="J159" s="441" t="s">
        <v>92</v>
      </c>
      <c r="K159" s="419">
        <f>COUNTIF($G$151:$G$183,"Yếu")</f>
        <v>6</v>
      </c>
    </row>
    <row r="160" spans="1:13" s="6" customFormat="1" ht="21.75" customHeight="1" x14ac:dyDescent="0.25">
      <c r="A160" s="420">
        <v>146</v>
      </c>
      <c r="B160" s="437">
        <v>10</v>
      </c>
      <c r="C160" s="141" t="s">
        <v>3101</v>
      </c>
      <c r="D160" s="142" t="s">
        <v>18</v>
      </c>
      <c r="E160" s="142" t="s">
        <v>51</v>
      </c>
      <c r="F160" s="438">
        <v>80</v>
      </c>
      <c r="G160" s="416" t="str">
        <f>IF(F160&lt;35,"Kém",IF(F160&lt;50,"yếu",IF(F160&lt;65,"Trung bình",IF(F160&lt;80,"Khá",IF(F160&lt;90,"Tốt","Xuất sắc")))))</f>
        <v>Tốt</v>
      </c>
      <c r="H160" s="419"/>
      <c r="I160" s="681"/>
      <c r="J160" s="441" t="s">
        <v>267</v>
      </c>
      <c r="K160" s="419">
        <f>COUNTIF($G$151:$G$183,"Kém")</f>
        <v>0</v>
      </c>
    </row>
    <row r="161" spans="1:11" s="6" customFormat="1" ht="21.75" customHeight="1" x14ac:dyDescent="0.25">
      <c r="A161" s="420">
        <v>147</v>
      </c>
      <c r="B161" s="437">
        <v>11</v>
      </c>
      <c r="C161" s="141" t="s">
        <v>3102</v>
      </c>
      <c r="D161" s="142" t="s">
        <v>3103</v>
      </c>
      <c r="E161" s="142" t="s">
        <v>207</v>
      </c>
      <c r="F161" s="438">
        <v>90</v>
      </c>
      <c r="G161" s="416" t="str">
        <f>IF(F161&lt;35,"Kém",IF(F161&lt;50,"yếu",IF(F161&lt;65,"Trung bình",IF(F161&lt;80,"Khá",IF(F161&lt;90,"Tốt","Xuất sắc")))))</f>
        <v>Xuất sắc</v>
      </c>
      <c r="H161" s="419"/>
      <c r="I161" s="681"/>
      <c r="J161" s="441" t="s">
        <v>518</v>
      </c>
      <c r="K161" s="419">
        <v>2</v>
      </c>
    </row>
    <row r="162" spans="1:11" s="6" customFormat="1" ht="21.75" customHeight="1" x14ac:dyDescent="0.25">
      <c r="A162" s="420">
        <v>148</v>
      </c>
      <c r="B162" s="437">
        <v>12</v>
      </c>
      <c r="C162" s="141" t="s">
        <v>3104</v>
      </c>
      <c r="D162" s="142" t="s">
        <v>602</v>
      </c>
      <c r="E162" s="142" t="s">
        <v>101</v>
      </c>
      <c r="F162" s="438">
        <v>40</v>
      </c>
      <c r="G162" s="416" t="str">
        <f>IF(F162&lt;35,"Kém",IF(F162&lt;50,"yếu",IF(F162&lt;65,"Trung bình",IF(F162&lt;80,"Khá",IF(F162&lt;90,"Tốt","Xuất sắc")))))</f>
        <v>yếu</v>
      </c>
      <c r="H162" s="419"/>
      <c r="I162" s="681"/>
      <c r="J162" s="441"/>
      <c r="K162" s="39"/>
    </row>
    <row r="163" spans="1:11" s="6" customFormat="1" ht="21.75" customHeight="1" x14ac:dyDescent="0.25">
      <c r="A163" s="420">
        <v>149</v>
      </c>
      <c r="B163" s="437">
        <v>13</v>
      </c>
      <c r="C163" s="141" t="s">
        <v>3105</v>
      </c>
      <c r="D163" s="142" t="s">
        <v>471</v>
      </c>
      <c r="E163" s="142" t="s">
        <v>80</v>
      </c>
      <c r="F163" s="438">
        <v>80</v>
      </c>
      <c r="G163" s="416" t="str">
        <f>IF(F163&lt;35,"Kém",IF(F163&lt;50,"yếu",IF(F163&lt;65,"Trung bình",IF(F163&lt;80,"Khá",IF(F163&lt;90,"Tốt","Xuất sắc")))))</f>
        <v>Tốt</v>
      </c>
      <c r="H163" s="419"/>
      <c r="I163" s="681"/>
      <c r="J163" s="442" t="s">
        <v>434</v>
      </c>
      <c r="K163" s="73">
        <f>SUM(K153:K161)</f>
        <v>33</v>
      </c>
    </row>
    <row r="164" spans="1:11" s="6" customFormat="1" ht="21.75" customHeight="1" x14ac:dyDescent="0.25">
      <c r="A164" s="420">
        <v>150</v>
      </c>
      <c r="B164" s="437">
        <v>14</v>
      </c>
      <c r="C164" s="141" t="s">
        <v>3106</v>
      </c>
      <c r="D164" s="142" t="s">
        <v>18</v>
      </c>
      <c r="E164" s="142" t="s">
        <v>80</v>
      </c>
      <c r="F164" s="438">
        <v>49</v>
      </c>
      <c r="G164" s="416" t="str">
        <f>IF(F164&lt;35,"Kém",IF(F164&lt;50,"yếu",IF(F164&lt;65,"Trung bình",IF(F164&lt;80,"Khá",IF(F164&lt;90,"Tốt","Xuất sắc")))))</f>
        <v>yếu</v>
      </c>
      <c r="H164" s="419"/>
      <c r="I164" s="681"/>
      <c r="J164" s="5"/>
      <c r="K164" s="5"/>
    </row>
    <row r="165" spans="1:11" s="6" customFormat="1" ht="21.75" customHeight="1" x14ac:dyDescent="0.25">
      <c r="A165" s="420">
        <v>151</v>
      </c>
      <c r="B165" s="437">
        <v>15</v>
      </c>
      <c r="C165" s="141" t="s">
        <v>3107</v>
      </c>
      <c r="D165" s="142" t="s">
        <v>86</v>
      </c>
      <c r="E165" s="142" t="s">
        <v>226</v>
      </c>
      <c r="F165" s="438">
        <v>79</v>
      </c>
      <c r="G165" s="416" t="str">
        <f>IF(F165&lt;35,"Kém",IF(F165&lt;50,"yếu",IF(F165&lt;65,"Trung bình",IF(F165&lt;80,"Khá",IF(F165&lt;90,"Tốt","Xuất sắc")))))</f>
        <v>Khá</v>
      </c>
      <c r="H165" s="419"/>
      <c r="I165" s="681"/>
      <c r="J165" s="5"/>
      <c r="K165" s="5"/>
    </row>
    <row r="166" spans="1:11" s="6" customFormat="1" ht="21.75" customHeight="1" x14ac:dyDescent="0.25">
      <c r="A166" s="420">
        <v>152</v>
      </c>
      <c r="B166" s="437">
        <v>16</v>
      </c>
      <c r="C166" s="141" t="s">
        <v>3108</v>
      </c>
      <c r="D166" s="142" t="s">
        <v>1426</v>
      </c>
      <c r="E166" s="142" t="s">
        <v>26</v>
      </c>
      <c r="F166" s="438">
        <v>80</v>
      </c>
      <c r="G166" s="416" t="str">
        <f>IF(F166&lt;35,"Kém",IF(F166&lt;50,"yếu",IF(F166&lt;65,"Trung bình",IF(F166&lt;80,"Khá",IF(F166&lt;90,"Tốt","Xuất sắc")))))</f>
        <v>Tốt</v>
      </c>
      <c r="H166" s="419"/>
      <c r="I166" s="681"/>
      <c r="J166" s="5"/>
      <c r="K166" s="5"/>
    </row>
    <row r="167" spans="1:11" s="6" customFormat="1" ht="21.75" customHeight="1" x14ac:dyDescent="0.25">
      <c r="A167" s="420">
        <v>153</v>
      </c>
      <c r="B167" s="437">
        <v>17</v>
      </c>
      <c r="C167" s="141" t="s">
        <v>3109</v>
      </c>
      <c r="D167" s="142" t="s">
        <v>3110</v>
      </c>
      <c r="E167" s="142" t="s">
        <v>137</v>
      </c>
      <c r="F167" s="438">
        <v>90</v>
      </c>
      <c r="G167" s="416" t="str">
        <f>IF(F167&lt;35,"Kém",IF(F167&lt;50,"yếu",IF(F167&lt;65,"Trung bình",IF(F167&lt;80,"Khá",IF(F167&lt;90,"Tốt","Xuất sắc")))))</f>
        <v>Xuất sắc</v>
      </c>
      <c r="H167" s="419"/>
      <c r="I167" s="681"/>
      <c r="J167" s="5"/>
      <c r="K167" s="5"/>
    </row>
    <row r="168" spans="1:11" s="6" customFormat="1" ht="21.75" customHeight="1" x14ac:dyDescent="0.25">
      <c r="A168" s="420">
        <v>154</v>
      </c>
      <c r="B168" s="437">
        <v>18</v>
      </c>
      <c r="C168" s="141" t="s">
        <v>3111</v>
      </c>
      <c r="D168" s="142" t="s">
        <v>3112</v>
      </c>
      <c r="E168" s="142" t="s">
        <v>3113</v>
      </c>
      <c r="F168" s="438">
        <v>80</v>
      </c>
      <c r="G168" s="416" t="str">
        <f>IF(F168&lt;35,"Kém",IF(F168&lt;50,"yếu",IF(F168&lt;65,"Trung bình",IF(F168&lt;80,"Khá",IF(F168&lt;90,"Tốt","Xuất sắc")))))</f>
        <v>Tốt</v>
      </c>
      <c r="H168" s="419"/>
      <c r="I168" s="681"/>
      <c r="J168" s="5"/>
      <c r="K168" s="5"/>
    </row>
    <row r="169" spans="1:11" s="6" customFormat="1" ht="21.75" customHeight="1" x14ac:dyDescent="0.25">
      <c r="A169" s="420">
        <v>155</v>
      </c>
      <c r="B169" s="437">
        <v>19</v>
      </c>
      <c r="C169" s="141" t="s">
        <v>3114</v>
      </c>
      <c r="D169" s="142" t="s">
        <v>3115</v>
      </c>
      <c r="E169" s="142" t="s">
        <v>3116</v>
      </c>
      <c r="F169" s="438">
        <v>85</v>
      </c>
      <c r="G169" s="416" t="str">
        <f>IF(F169&lt;35,"Kém",IF(F169&lt;50,"yếu",IF(F169&lt;65,"Trung bình",IF(F169&lt;80,"Khá",IF(F169&lt;90,"Tốt","Xuất sắc")))))</f>
        <v>Tốt</v>
      </c>
      <c r="H169" s="419"/>
      <c r="I169" s="681"/>
      <c r="J169" s="5"/>
      <c r="K169" s="5"/>
    </row>
    <row r="170" spans="1:11" s="6" customFormat="1" ht="21.75" customHeight="1" x14ac:dyDescent="0.25">
      <c r="A170" s="420">
        <v>156</v>
      </c>
      <c r="B170" s="437">
        <v>20</v>
      </c>
      <c r="C170" s="141" t="s">
        <v>3117</v>
      </c>
      <c r="D170" s="142" t="s">
        <v>937</v>
      </c>
      <c r="E170" s="142" t="s">
        <v>61</v>
      </c>
      <c r="F170" s="438">
        <v>40</v>
      </c>
      <c r="G170" s="416" t="str">
        <f>IF(F170&lt;35,"Kém",IF(F170&lt;50,"yếu",IF(F170&lt;65,"Trung bình",IF(F170&lt;80,"Khá",IF(F170&lt;90,"Tốt","Xuất sắc")))))</f>
        <v>yếu</v>
      </c>
      <c r="H170" s="419"/>
      <c r="I170" s="681"/>
      <c r="J170" s="5"/>
      <c r="K170" s="5"/>
    </row>
    <row r="171" spans="1:11" s="6" customFormat="1" ht="21.75" customHeight="1" x14ac:dyDescent="0.25">
      <c r="A171" s="420">
        <v>157</v>
      </c>
      <c r="B171" s="437">
        <v>21</v>
      </c>
      <c r="C171" s="141" t="s">
        <v>3118</v>
      </c>
      <c r="D171" s="142" t="s">
        <v>65</v>
      </c>
      <c r="E171" s="142" t="s">
        <v>61</v>
      </c>
      <c r="F171" s="438">
        <v>87</v>
      </c>
      <c r="G171" s="416" t="str">
        <f>IF(F171&lt;35,"Kém",IF(F171&lt;50,"yếu",IF(F171&lt;65,"Trung bình",IF(F171&lt;80,"Khá",IF(F171&lt;90,"Tốt","Xuất sắc")))))</f>
        <v>Tốt</v>
      </c>
      <c r="H171" s="419"/>
      <c r="I171" s="681"/>
      <c r="J171" s="5"/>
      <c r="K171" s="5"/>
    </row>
    <row r="172" spans="1:11" s="6" customFormat="1" ht="21.75" customHeight="1" x14ac:dyDescent="0.25">
      <c r="A172" s="420">
        <v>158</v>
      </c>
      <c r="B172" s="437">
        <v>22</v>
      </c>
      <c r="C172" s="141" t="s">
        <v>3119</v>
      </c>
      <c r="D172" s="142" t="s">
        <v>3120</v>
      </c>
      <c r="E172" s="142" t="s">
        <v>87</v>
      </c>
      <c r="F172" s="438">
        <v>85</v>
      </c>
      <c r="G172" s="416" t="str">
        <f>IF(F172&lt;35,"Kém",IF(F172&lt;50,"yếu",IF(F172&lt;65,"Trung bình",IF(F172&lt;80,"Khá",IF(F172&lt;90,"Tốt","Xuất sắc")))))</f>
        <v>Tốt</v>
      </c>
      <c r="H172" s="419"/>
      <c r="I172" s="681"/>
      <c r="J172" s="5"/>
      <c r="K172" s="5"/>
    </row>
    <row r="173" spans="1:11" s="6" customFormat="1" ht="21.75" customHeight="1" x14ac:dyDescent="0.25">
      <c r="A173" s="420">
        <v>159</v>
      </c>
      <c r="B173" s="437">
        <v>23</v>
      </c>
      <c r="C173" s="227" t="s">
        <v>3121</v>
      </c>
      <c r="D173" s="228" t="s">
        <v>3122</v>
      </c>
      <c r="E173" s="228" t="s">
        <v>12</v>
      </c>
      <c r="F173" s="443"/>
      <c r="G173" s="416"/>
      <c r="H173" s="419" t="s">
        <v>3085</v>
      </c>
      <c r="I173" s="681"/>
      <c r="J173" s="5"/>
      <c r="K173" s="5"/>
    </row>
    <row r="174" spans="1:11" s="6" customFormat="1" ht="21.75" customHeight="1" x14ac:dyDescent="0.25">
      <c r="A174" s="420">
        <v>160</v>
      </c>
      <c r="B174" s="437">
        <v>24</v>
      </c>
      <c r="C174" s="141" t="s">
        <v>3123</v>
      </c>
      <c r="D174" s="142" t="s">
        <v>3124</v>
      </c>
      <c r="E174" s="142" t="s">
        <v>12</v>
      </c>
      <c r="F174" s="438">
        <v>49</v>
      </c>
      <c r="G174" s="416" t="str">
        <f>IF(F174&lt;35,"Kém",IF(F174&lt;50,"yếu",IF(F174&lt;65,"Trung bình",IF(F174&lt;80,"Khá",IF(F174&lt;90,"Tốt","Xuất sắc")))))</f>
        <v>yếu</v>
      </c>
      <c r="H174" s="419"/>
      <c r="I174" s="681"/>
      <c r="J174" s="5"/>
      <c r="K174" s="5"/>
    </row>
    <row r="175" spans="1:11" s="6" customFormat="1" ht="21.75" customHeight="1" x14ac:dyDescent="0.25">
      <c r="A175" s="420">
        <v>161</v>
      </c>
      <c r="B175" s="437">
        <v>25</v>
      </c>
      <c r="C175" s="141" t="s">
        <v>3125</v>
      </c>
      <c r="D175" s="142" t="s">
        <v>3126</v>
      </c>
      <c r="E175" s="142" t="s">
        <v>12</v>
      </c>
      <c r="F175" s="438">
        <v>80</v>
      </c>
      <c r="G175" s="416" t="str">
        <f>IF(F175&lt;35,"Kém",IF(F175&lt;50,"yếu",IF(F175&lt;65,"Trung bình",IF(F175&lt;80,"Khá",IF(F175&lt;90,"Tốt","Xuất sắc")))))</f>
        <v>Tốt</v>
      </c>
      <c r="H175" s="419"/>
      <c r="I175" s="681"/>
      <c r="J175" s="5"/>
      <c r="K175" s="5"/>
    </row>
    <row r="176" spans="1:11" s="6" customFormat="1" ht="21.75" customHeight="1" x14ac:dyDescent="0.25">
      <c r="A176" s="420">
        <v>162</v>
      </c>
      <c r="B176" s="437">
        <v>26</v>
      </c>
      <c r="C176" s="141" t="s">
        <v>3127</v>
      </c>
      <c r="D176" s="142" t="s">
        <v>1478</v>
      </c>
      <c r="E176" s="142" t="s">
        <v>12</v>
      </c>
      <c r="F176" s="438">
        <v>80</v>
      </c>
      <c r="G176" s="416" t="str">
        <f>IF(F176&lt;35,"Kém",IF(F176&lt;50,"yếu",IF(F176&lt;65,"Trung bình",IF(F176&lt;80,"Khá",IF(F176&lt;90,"Tốt","Xuất sắc")))))</f>
        <v>Tốt</v>
      </c>
      <c r="H176" s="419"/>
      <c r="I176" s="681"/>
      <c r="J176" s="5"/>
      <c r="K176" s="5"/>
    </row>
    <row r="177" spans="1:11" s="6" customFormat="1" ht="21.75" customHeight="1" x14ac:dyDescent="0.25">
      <c r="A177" s="420">
        <v>163</v>
      </c>
      <c r="B177" s="437">
        <v>27</v>
      </c>
      <c r="C177" s="141" t="s">
        <v>3128</v>
      </c>
      <c r="D177" s="142" t="s">
        <v>3129</v>
      </c>
      <c r="E177" s="142" t="s">
        <v>122</v>
      </c>
      <c r="F177" s="438">
        <v>82</v>
      </c>
      <c r="G177" s="416" t="str">
        <f>IF(F177&lt;35,"Kém",IF(F177&lt;50,"yếu",IF(F177&lt;65,"Trung bình",IF(F177&lt;80,"Khá",IF(F177&lt;90,"Tốt","Xuất sắc")))))</f>
        <v>Tốt</v>
      </c>
      <c r="H177" s="419"/>
      <c r="I177" s="681"/>
      <c r="J177" s="5"/>
      <c r="K177" s="5"/>
    </row>
    <row r="178" spans="1:11" s="6" customFormat="1" ht="21.75" customHeight="1" x14ac:dyDescent="0.25">
      <c r="A178" s="420">
        <v>164</v>
      </c>
      <c r="B178" s="437">
        <v>28</v>
      </c>
      <c r="C178" s="141" t="s">
        <v>3130</v>
      </c>
      <c r="D178" s="142" t="s">
        <v>511</v>
      </c>
      <c r="E178" s="142" t="s">
        <v>234</v>
      </c>
      <c r="F178" s="438">
        <v>90</v>
      </c>
      <c r="G178" s="416" t="str">
        <f>IF(F178&lt;35,"Kém",IF(F178&lt;50,"yếu",IF(F178&lt;65,"Trung bình",IF(F178&lt;80,"Khá",IF(F178&lt;90,"Tốt","Xuất sắc")))))</f>
        <v>Xuất sắc</v>
      </c>
      <c r="H178" s="419"/>
      <c r="I178" s="681"/>
      <c r="J178" s="5"/>
      <c r="K178" s="5"/>
    </row>
    <row r="179" spans="1:11" s="6" customFormat="1" ht="21.75" customHeight="1" x14ac:dyDescent="0.25">
      <c r="A179" s="420">
        <v>165</v>
      </c>
      <c r="B179" s="437">
        <v>29</v>
      </c>
      <c r="C179" s="141" t="s">
        <v>3131</v>
      </c>
      <c r="D179" s="142" t="s">
        <v>2473</v>
      </c>
      <c r="E179" s="142" t="s">
        <v>234</v>
      </c>
      <c r="F179" s="438">
        <v>49</v>
      </c>
      <c r="G179" s="416" t="str">
        <f>IF(F179&lt;35,"Kém",IF(F179&lt;50,"yếu",IF(F179&lt;65,"Trung bình",IF(F179&lt;80,"Khá",IF(F179&lt;90,"Tốt","Xuất sắc")))))</f>
        <v>yếu</v>
      </c>
      <c r="H179" s="419"/>
      <c r="I179" s="681"/>
      <c r="J179" s="5"/>
      <c r="K179" s="5"/>
    </row>
    <row r="180" spans="1:11" s="6" customFormat="1" ht="21.75" customHeight="1" x14ac:dyDescent="0.25">
      <c r="A180" s="420">
        <v>166</v>
      </c>
      <c r="B180" s="437">
        <v>30</v>
      </c>
      <c r="C180" s="141" t="s">
        <v>3132</v>
      </c>
      <c r="D180" s="142" t="s">
        <v>48</v>
      </c>
      <c r="E180" s="142" t="s">
        <v>161</v>
      </c>
      <c r="F180" s="438">
        <v>94</v>
      </c>
      <c r="G180" s="416" t="str">
        <f>IF(F180&lt;35,"Kém",IF(F180&lt;50,"yếu",IF(F180&lt;65,"Trung bình",IF(F180&lt;80,"Khá",IF(F180&lt;90,"Tốt","Xuất sắc")))))</f>
        <v>Xuất sắc</v>
      </c>
      <c r="H180" s="419"/>
      <c r="I180" s="681"/>
      <c r="J180" s="5"/>
      <c r="K180" s="5"/>
    </row>
    <row r="181" spans="1:11" s="6" customFormat="1" ht="21.75" customHeight="1" x14ac:dyDescent="0.25">
      <c r="A181" s="420">
        <v>167</v>
      </c>
      <c r="B181" s="437">
        <v>31</v>
      </c>
      <c r="C181" s="141" t="s">
        <v>3133</v>
      </c>
      <c r="D181" s="142" t="s">
        <v>253</v>
      </c>
      <c r="E181" s="142" t="s">
        <v>24</v>
      </c>
      <c r="F181" s="438">
        <v>80</v>
      </c>
      <c r="G181" s="416" t="str">
        <f>IF(F181&lt;35,"Kém",IF(F181&lt;50,"yếu",IF(F181&lt;65,"Trung bình",IF(F181&lt;80,"Khá",IF(F181&lt;90,"Tốt","Xuất sắc")))))</f>
        <v>Tốt</v>
      </c>
      <c r="H181" s="419"/>
      <c r="I181" s="681"/>
      <c r="J181" s="5"/>
      <c r="K181" s="5"/>
    </row>
    <row r="182" spans="1:11" s="6" customFormat="1" ht="21.75" customHeight="1" x14ac:dyDescent="0.25">
      <c r="A182" s="420">
        <v>168</v>
      </c>
      <c r="B182" s="437">
        <v>32</v>
      </c>
      <c r="C182" s="141" t="s">
        <v>3134</v>
      </c>
      <c r="D182" s="142" t="s">
        <v>3135</v>
      </c>
      <c r="E182" s="142" t="s">
        <v>167</v>
      </c>
      <c r="F182" s="438">
        <v>69</v>
      </c>
      <c r="G182" s="416" t="str">
        <f>IF(F182&lt;35,"Kém",IF(F182&lt;50,"yếu",IF(F182&lt;65,"Trung bình",IF(F182&lt;80,"Khá",IF(F182&lt;90,"Tốt","Xuất sắc")))))</f>
        <v>Khá</v>
      </c>
      <c r="H182" s="419"/>
      <c r="I182" s="681"/>
      <c r="J182" s="5"/>
      <c r="K182" s="5"/>
    </row>
    <row r="183" spans="1:11" s="6" customFormat="1" ht="21.75" customHeight="1" x14ac:dyDescent="0.25">
      <c r="A183" s="420">
        <v>169</v>
      </c>
      <c r="B183" s="437">
        <v>33</v>
      </c>
      <c r="C183" s="141" t="s">
        <v>3136</v>
      </c>
      <c r="D183" s="142" t="s">
        <v>839</v>
      </c>
      <c r="E183" s="142" t="s">
        <v>21</v>
      </c>
      <c r="F183" s="438">
        <v>86</v>
      </c>
      <c r="G183" s="416" t="str">
        <f>IF(F183&lt;35,"Kém",IF(F183&lt;50,"yếu",IF(F183&lt;65,"Trung bình",IF(F183&lt;80,"Khá",IF(F183&lt;90,"Tốt","Xuất sắc")))))</f>
        <v>Tốt</v>
      </c>
      <c r="H183" s="419"/>
      <c r="I183" s="681"/>
      <c r="J183" s="5"/>
      <c r="K183" s="5"/>
    </row>
    <row r="184" spans="1:11" s="6" customFormat="1" ht="21.75" customHeight="1" x14ac:dyDescent="0.25">
      <c r="A184" s="444" t="s">
        <v>3137</v>
      </c>
      <c r="B184" s="653"/>
      <c r="C184" s="445"/>
      <c r="D184" s="446"/>
      <c r="E184" s="446"/>
      <c r="F184" s="446"/>
      <c r="G184" s="446"/>
      <c r="H184" s="446"/>
      <c r="I184" s="681"/>
      <c r="J184" s="5"/>
      <c r="K184" s="5"/>
    </row>
    <row r="185" spans="1:11" s="6" customFormat="1" ht="21.75" customHeight="1" x14ac:dyDescent="0.25">
      <c r="A185" s="420">
        <v>170</v>
      </c>
      <c r="B185" s="420">
        <v>1</v>
      </c>
      <c r="C185" s="666" t="s">
        <v>3138</v>
      </c>
      <c r="D185" s="447" t="s">
        <v>3002</v>
      </c>
      <c r="E185" s="447" t="s">
        <v>6</v>
      </c>
      <c r="F185" s="448">
        <v>89</v>
      </c>
      <c r="G185" s="416" t="str">
        <f>IF(F185&lt;35,"Kém",IF(F185&lt;50,"yếu",IF(F185&lt;65,"Trung bình",IF(F185&lt;80,"Khá",IF(F185&lt;90,"Tốt","Xuất sắc")))))</f>
        <v>Tốt</v>
      </c>
      <c r="H185" s="417"/>
      <c r="I185" s="5"/>
      <c r="J185" s="67" t="s">
        <v>3139</v>
      </c>
      <c r="K185" s="5"/>
    </row>
    <row r="186" spans="1:11" s="6" customFormat="1" ht="21.75" customHeight="1" x14ac:dyDescent="0.25">
      <c r="A186" s="420">
        <v>171</v>
      </c>
      <c r="B186" s="420">
        <v>2</v>
      </c>
      <c r="C186" s="666" t="s">
        <v>3140</v>
      </c>
      <c r="D186" s="447" t="s">
        <v>3141</v>
      </c>
      <c r="E186" s="447" t="s">
        <v>130</v>
      </c>
      <c r="F186" s="448">
        <v>98</v>
      </c>
      <c r="G186" s="416" t="str">
        <f>IF(F186&lt;35,"Kém",IF(F186&lt;50,"yếu",IF(F186&lt;65,"Trung bình",IF(F186&lt;80,"Khá",IF(F186&lt;90,"Tốt","Xuất sắc")))))</f>
        <v>Xuất sắc</v>
      </c>
      <c r="H186" s="417"/>
      <c r="I186" s="5"/>
      <c r="J186" s="68" t="s">
        <v>432</v>
      </c>
      <c r="K186" s="69" t="s">
        <v>433</v>
      </c>
    </row>
    <row r="187" spans="1:11" s="6" customFormat="1" ht="21.75" customHeight="1" x14ac:dyDescent="0.25">
      <c r="A187" s="420">
        <v>172</v>
      </c>
      <c r="B187" s="420">
        <v>3</v>
      </c>
      <c r="C187" s="666" t="s">
        <v>3142</v>
      </c>
      <c r="D187" s="447" t="s">
        <v>3143</v>
      </c>
      <c r="E187" s="447" t="s">
        <v>131</v>
      </c>
      <c r="F187" s="448">
        <v>49</v>
      </c>
      <c r="G187" s="416" t="str">
        <f>IF(F187&lt;35,"Kém",IF(F187&lt;50,"yếu",IF(F187&lt;65,"Trung bình",IF(F187&lt;80,"Khá",IF(F187&lt;90,"Tốt","Xuất sắc")))))</f>
        <v>yếu</v>
      </c>
      <c r="H187" s="417"/>
      <c r="I187" s="5"/>
      <c r="J187" s="70" t="s">
        <v>72</v>
      </c>
      <c r="K187" s="419">
        <f>COUNTIF($G$185:$G$211,"Xuất sắc")</f>
        <v>11</v>
      </c>
    </row>
    <row r="188" spans="1:11" s="6" customFormat="1" ht="21.75" customHeight="1" x14ac:dyDescent="0.25">
      <c r="A188" s="420">
        <v>173</v>
      </c>
      <c r="B188" s="420">
        <v>4</v>
      </c>
      <c r="C188" s="666" t="s">
        <v>3144</v>
      </c>
      <c r="D188" s="447" t="s">
        <v>2743</v>
      </c>
      <c r="E188" s="447" t="s">
        <v>14</v>
      </c>
      <c r="F188" s="448">
        <v>89</v>
      </c>
      <c r="G188" s="416" t="str">
        <f>IF(F188&lt;35,"Kém",IF(F188&lt;50,"yếu",IF(F188&lt;65,"Trung bình",IF(F188&lt;80,"Khá",IF(F188&lt;90,"Tốt","Xuất sắc")))))</f>
        <v>Tốt</v>
      </c>
      <c r="H188" s="417"/>
      <c r="I188" s="5"/>
      <c r="J188" s="71" t="s">
        <v>31</v>
      </c>
      <c r="K188" s="419">
        <f>COUNTIF($G$185:$G$211,"Tốt")</f>
        <v>10</v>
      </c>
    </row>
    <row r="189" spans="1:11" s="6" customFormat="1" ht="21.75" customHeight="1" x14ac:dyDescent="0.25">
      <c r="A189" s="420">
        <v>174</v>
      </c>
      <c r="B189" s="420">
        <v>5</v>
      </c>
      <c r="C189" s="666" t="s">
        <v>3145</v>
      </c>
      <c r="D189" s="449" t="s">
        <v>13</v>
      </c>
      <c r="E189" s="449" t="s">
        <v>43</v>
      </c>
      <c r="F189" s="654">
        <v>91</v>
      </c>
      <c r="G189" s="416" t="str">
        <f>IF(F189&lt;35,"Kém",IF(F189&lt;50,"yếu",IF(F189&lt;65,"Trung bình",IF(F189&lt;80,"Khá",IF(F189&lt;90,"Tốt","Xuất sắc")))))</f>
        <v>Xuất sắc</v>
      </c>
      <c r="H189" s="417"/>
      <c r="I189" s="5"/>
      <c r="J189" s="71" t="s">
        <v>68</v>
      </c>
      <c r="K189" s="419">
        <f>COUNTIF($G$185:$G$211,"Khá")</f>
        <v>0</v>
      </c>
    </row>
    <row r="190" spans="1:11" s="6" customFormat="1" ht="21.75" customHeight="1" x14ac:dyDescent="0.25">
      <c r="A190" s="420">
        <v>175</v>
      </c>
      <c r="B190" s="420">
        <v>6</v>
      </c>
      <c r="C190" s="666" t="s">
        <v>3146</v>
      </c>
      <c r="D190" s="449" t="s">
        <v>3147</v>
      </c>
      <c r="E190" s="449" t="s">
        <v>45</v>
      </c>
      <c r="F190" s="654">
        <v>45</v>
      </c>
      <c r="G190" s="416" t="str">
        <f>IF(F190&lt;35,"Kém",IF(F190&lt;50,"yếu",IF(F190&lt;65,"Trung bình",IF(F190&lt;80,"Khá",IF(F190&lt;90,"Tốt","Xuất sắc")))))</f>
        <v>yếu</v>
      </c>
      <c r="H190" s="417"/>
      <c r="I190" s="5"/>
      <c r="J190" s="70" t="s">
        <v>96</v>
      </c>
      <c r="K190" s="419">
        <f>COUNTIF($G$185:$G$211,"Trung bình")</f>
        <v>1</v>
      </c>
    </row>
    <row r="191" spans="1:11" s="6" customFormat="1" ht="21.75" customHeight="1" x14ac:dyDescent="0.25">
      <c r="A191" s="420">
        <v>176</v>
      </c>
      <c r="B191" s="420">
        <v>7</v>
      </c>
      <c r="C191" s="666" t="s">
        <v>3148</v>
      </c>
      <c r="D191" s="449" t="s">
        <v>402</v>
      </c>
      <c r="E191" s="449" t="s">
        <v>324</v>
      </c>
      <c r="F191" s="654">
        <v>90</v>
      </c>
      <c r="G191" s="416" t="str">
        <f>IF(F191&lt;35,"Kém",IF(F191&lt;50,"yếu",IF(F191&lt;65,"Trung bình",IF(F191&lt;80,"Khá",IF(F191&lt;90,"Tốt","Xuất sắc")))))</f>
        <v>Xuất sắc</v>
      </c>
      <c r="H191" s="417"/>
      <c r="I191" s="5"/>
      <c r="J191" s="71" t="s">
        <v>92</v>
      </c>
      <c r="K191" s="419">
        <f>COUNTIF($G$185:$G$211,"Yếu")</f>
        <v>5</v>
      </c>
    </row>
    <row r="192" spans="1:11" s="6" customFormat="1" ht="21.75" customHeight="1" x14ac:dyDescent="0.25">
      <c r="A192" s="420">
        <v>177</v>
      </c>
      <c r="B192" s="420">
        <v>8</v>
      </c>
      <c r="C192" s="666" t="s">
        <v>3149</v>
      </c>
      <c r="D192" s="449" t="s">
        <v>3150</v>
      </c>
      <c r="E192" s="449" t="s">
        <v>156</v>
      </c>
      <c r="F192" s="654">
        <v>90</v>
      </c>
      <c r="G192" s="416" t="str">
        <f>IF(F192&lt;35,"Kém",IF(F192&lt;50,"yếu",IF(F192&lt;65,"Trung bình",IF(F192&lt;80,"Khá",IF(F192&lt;90,"Tốt","Xuất sắc")))))</f>
        <v>Xuất sắc</v>
      </c>
      <c r="H192" s="417"/>
      <c r="I192" s="5"/>
      <c r="J192" s="71" t="s">
        <v>267</v>
      </c>
      <c r="K192" s="419">
        <f>COUNTIF($G$185:$G$211,"Kém")</f>
        <v>0</v>
      </c>
    </row>
    <row r="193" spans="1:11" s="6" customFormat="1" ht="21.75" customHeight="1" x14ac:dyDescent="0.25">
      <c r="A193" s="420">
        <v>178</v>
      </c>
      <c r="B193" s="420">
        <v>9</v>
      </c>
      <c r="C193" s="667" t="s">
        <v>3151</v>
      </c>
      <c r="D193" s="450" t="s">
        <v>3152</v>
      </c>
      <c r="E193" s="450" t="s">
        <v>16</v>
      </c>
      <c r="F193" s="654">
        <v>87</v>
      </c>
      <c r="G193" s="416" t="str">
        <f>IF(F193&lt;35,"Kém",IF(F193&lt;50,"yếu",IF(F193&lt;65,"Trung bình",IF(F193&lt;80,"Khá",IF(F193&lt;90,"Tốt","Xuất sắc")))))</f>
        <v>Tốt</v>
      </c>
      <c r="H193" s="417"/>
      <c r="I193" s="5"/>
      <c r="J193" s="71" t="s">
        <v>518</v>
      </c>
      <c r="K193" s="419">
        <v>0</v>
      </c>
    </row>
    <row r="194" spans="1:11" s="6" customFormat="1" ht="21.75" customHeight="1" x14ac:dyDescent="0.25">
      <c r="A194" s="420">
        <v>179</v>
      </c>
      <c r="B194" s="420">
        <v>10</v>
      </c>
      <c r="C194" s="666" t="s">
        <v>3153</v>
      </c>
      <c r="D194" s="449" t="s">
        <v>569</v>
      </c>
      <c r="E194" s="449" t="s">
        <v>100</v>
      </c>
      <c r="F194" s="654">
        <v>90</v>
      </c>
      <c r="G194" s="416" t="str">
        <f>IF(F194&lt;35,"Kém",IF(F194&lt;50,"yếu",IF(F194&lt;65,"Trung bình",IF(F194&lt;80,"Khá",IF(F194&lt;90,"Tốt","Xuất sắc")))))</f>
        <v>Xuất sắc</v>
      </c>
      <c r="H194" s="417"/>
      <c r="I194" s="5"/>
      <c r="J194" s="72" t="s">
        <v>434</v>
      </c>
      <c r="K194" s="73">
        <f>SUM(K187:K193)</f>
        <v>27</v>
      </c>
    </row>
    <row r="195" spans="1:11" s="6" customFormat="1" ht="21.75" customHeight="1" x14ac:dyDescent="0.25">
      <c r="A195" s="420">
        <v>180</v>
      </c>
      <c r="B195" s="420">
        <v>11</v>
      </c>
      <c r="C195" s="666" t="s">
        <v>3154</v>
      </c>
      <c r="D195" s="449" t="s">
        <v>3155</v>
      </c>
      <c r="E195" s="449" t="s">
        <v>8</v>
      </c>
      <c r="F195" s="654">
        <v>80</v>
      </c>
      <c r="G195" s="416" t="str">
        <f>IF(F195&lt;35,"Kém",IF(F195&lt;50,"yếu",IF(F195&lt;65,"Trung bình",IF(F195&lt;80,"Khá",IF(F195&lt;90,"Tốt","Xuất sắc")))))</f>
        <v>Tốt</v>
      </c>
      <c r="H195" s="417"/>
      <c r="I195" s="5"/>
      <c r="J195" s="262"/>
      <c r="K195" s="67"/>
    </row>
    <row r="196" spans="1:11" s="6" customFormat="1" ht="21.75" customHeight="1" x14ac:dyDescent="0.25">
      <c r="A196" s="420">
        <v>181</v>
      </c>
      <c r="B196" s="420">
        <v>12</v>
      </c>
      <c r="C196" s="666" t="s">
        <v>3156</v>
      </c>
      <c r="D196" s="449" t="s">
        <v>3157</v>
      </c>
      <c r="E196" s="449" t="s">
        <v>8</v>
      </c>
      <c r="F196" s="654">
        <v>89</v>
      </c>
      <c r="G196" s="416" t="str">
        <f>IF(F196&lt;35,"Kém",IF(F196&lt;50,"yếu",IF(F196&lt;65,"Trung bình",IF(F196&lt;80,"Khá",IF(F196&lt;90,"Tốt","Xuất sắc")))))</f>
        <v>Tốt</v>
      </c>
      <c r="H196" s="417"/>
      <c r="I196" s="5"/>
      <c r="J196" s="262"/>
      <c r="K196" s="67"/>
    </row>
    <row r="197" spans="1:11" s="6" customFormat="1" ht="21.75" customHeight="1" x14ac:dyDescent="0.25">
      <c r="A197" s="420">
        <v>182</v>
      </c>
      <c r="B197" s="420">
        <v>13</v>
      </c>
      <c r="C197" s="666" t="s">
        <v>3158</v>
      </c>
      <c r="D197" s="449" t="s">
        <v>3159</v>
      </c>
      <c r="E197" s="449" t="s">
        <v>116</v>
      </c>
      <c r="F197" s="654">
        <v>89</v>
      </c>
      <c r="G197" s="416" t="str">
        <f>IF(F197&lt;35,"Kém",IF(F197&lt;50,"yếu",IF(F197&lt;65,"Trung bình",IF(F197&lt;80,"Khá",IF(F197&lt;90,"Tốt","Xuất sắc")))))</f>
        <v>Tốt</v>
      </c>
      <c r="H197" s="417"/>
      <c r="I197" s="5"/>
      <c r="J197" s="262"/>
      <c r="K197" s="67"/>
    </row>
    <row r="198" spans="1:11" s="6" customFormat="1" ht="21.75" customHeight="1" x14ac:dyDescent="0.25">
      <c r="A198" s="420">
        <v>183</v>
      </c>
      <c r="B198" s="420">
        <v>14</v>
      </c>
      <c r="C198" s="666" t="s">
        <v>3160</v>
      </c>
      <c r="D198" s="449" t="s">
        <v>3161</v>
      </c>
      <c r="E198" s="449" t="s">
        <v>22</v>
      </c>
      <c r="F198" s="654">
        <v>95</v>
      </c>
      <c r="G198" s="416" t="str">
        <f>IF(F198&lt;35,"Kém",IF(F198&lt;50,"yếu",IF(F198&lt;65,"Trung bình",IF(F198&lt;80,"Khá",IF(F198&lt;90,"Tốt","Xuất sắc")))))</f>
        <v>Xuất sắc</v>
      </c>
      <c r="H198" s="417"/>
      <c r="I198" s="5"/>
      <c r="J198" s="262"/>
      <c r="K198" s="67"/>
    </row>
    <row r="199" spans="1:11" s="6" customFormat="1" ht="21.75" customHeight="1" x14ac:dyDescent="0.25">
      <c r="A199" s="420">
        <v>184</v>
      </c>
      <c r="B199" s="420">
        <v>15</v>
      </c>
      <c r="C199" s="666" t="s">
        <v>3162</v>
      </c>
      <c r="D199" s="449" t="s">
        <v>3163</v>
      </c>
      <c r="E199" s="449" t="s">
        <v>2131</v>
      </c>
      <c r="F199" s="654">
        <v>98</v>
      </c>
      <c r="G199" s="416" t="str">
        <f>IF(F199&lt;35,"Kém",IF(F199&lt;50,"yếu",IF(F199&lt;65,"Trung bình",IF(F199&lt;80,"Khá",IF(F199&lt;90,"Tốt","Xuất sắc")))))</f>
        <v>Xuất sắc</v>
      </c>
      <c r="H199" s="417"/>
      <c r="I199" s="5"/>
      <c r="J199" s="262"/>
      <c r="K199" s="67"/>
    </row>
    <row r="200" spans="1:11" s="6" customFormat="1" ht="21.75" customHeight="1" x14ac:dyDescent="0.25">
      <c r="A200" s="420">
        <v>185</v>
      </c>
      <c r="B200" s="420">
        <v>16</v>
      </c>
      <c r="C200" s="666" t="s">
        <v>3164</v>
      </c>
      <c r="D200" s="449" t="s">
        <v>3165</v>
      </c>
      <c r="E200" s="449" t="s">
        <v>3166</v>
      </c>
      <c r="F200" s="654">
        <v>96</v>
      </c>
      <c r="G200" s="416" t="str">
        <f>IF(F200&lt;35,"Kém",IF(F200&lt;50,"yếu",IF(F200&lt;65,"Trung bình",IF(F200&lt;80,"Khá",IF(F200&lt;90,"Tốt","Xuất sắc")))))</f>
        <v>Xuất sắc</v>
      </c>
      <c r="H200" s="417"/>
      <c r="I200" s="5"/>
      <c r="J200" s="262"/>
      <c r="K200" s="67"/>
    </row>
    <row r="201" spans="1:11" s="6" customFormat="1" ht="21.75" customHeight="1" x14ac:dyDescent="0.25">
      <c r="A201" s="420">
        <v>186</v>
      </c>
      <c r="B201" s="420">
        <v>17</v>
      </c>
      <c r="C201" s="666" t="s">
        <v>3167</v>
      </c>
      <c r="D201" s="449" t="s">
        <v>13</v>
      </c>
      <c r="E201" s="449" t="s">
        <v>11</v>
      </c>
      <c r="F201" s="654">
        <v>90</v>
      </c>
      <c r="G201" s="416" t="str">
        <f>IF(F201&lt;35,"Kém",IF(F201&lt;50,"yếu",IF(F201&lt;65,"Trung bình",IF(F201&lt;80,"Khá",IF(F201&lt;90,"Tốt","Xuất sắc")))))</f>
        <v>Xuất sắc</v>
      </c>
      <c r="H201" s="417"/>
      <c r="I201" s="5"/>
      <c r="J201" s="262"/>
      <c r="K201" s="67"/>
    </row>
    <row r="202" spans="1:11" s="6" customFormat="1" ht="21.75" customHeight="1" x14ac:dyDescent="0.25">
      <c r="A202" s="420">
        <v>187</v>
      </c>
      <c r="B202" s="420">
        <v>18</v>
      </c>
      <c r="C202" s="666" t="s">
        <v>3168</v>
      </c>
      <c r="D202" s="449" t="s">
        <v>3169</v>
      </c>
      <c r="E202" s="449" t="s">
        <v>81</v>
      </c>
      <c r="F202" s="654">
        <v>90</v>
      </c>
      <c r="G202" s="416" t="str">
        <f>IF(F202&lt;35,"Kém",IF(F202&lt;50,"yếu",IF(F202&lt;65,"Trung bình",IF(F202&lt;80,"Khá",IF(F202&lt;90,"Tốt","Xuất sắc")))))</f>
        <v>Xuất sắc</v>
      </c>
      <c r="H202" s="417"/>
      <c r="I202" s="5"/>
      <c r="J202" s="262"/>
      <c r="K202" s="67"/>
    </row>
    <row r="203" spans="1:11" s="6" customFormat="1" ht="21.75" customHeight="1" x14ac:dyDescent="0.25">
      <c r="A203" s="420">
        <v>188</v>
      </c>
      <c r="B203" s="420">
        <v>19</v>
      </c>
      <c r="C203" s="666" t="s">
        <v>3170</v>
      </c>
      <c r="D203" s="449" t="s">
        <v>3171</v>
      </c>
      <c r="E203" s="449" t="s">
        <v>59</v>
      </c>
      <c r="F203" s="654">
        <v>50</v>
      </c>
      <c r="G203" s="416" t="str">
        <f>IF(F203&lt;35,"Kém",IF(F203&lt;50,"yếu",IF(F203&lt;65,"Trung bình",IF(F203&lt;80,"Khá",IF(F203&lt;90,"Tốt","Xuất sắc")))))</f>
        <v>Trung bình</v>
      </c>
      <c r="H203" s="417"/>
      <c r="I203" s="5"/>
      <c r="J203" s="262"/>
      <c r="K203" s="67"/>
    </row>
    <row r="204" spans="1:11" s="6" customFormat="1" ht="21.75" customHeight="1" x14ac:dyDescent="0.25">
      <c r="A204" s="420">
        <v>189</v>
      </c>
      <c r="B204" s="420">
        <v>20</v>
      </c>
      <c r="C204" s="666" t="s">
        <v>3172</v>
      </c>
      <c r="D204" s="449" t="s">
        <v>3173</v>
      </c>
      <c r="E204" s="449" t="s">
        <v>60</v>
      </c>
      <c r="F204" s="654">
        <v>40</v>
      </c>
      <c r="G204" s="416" t="str">
        <f>IF(F204&lt;35,"Kém",IF(F204&lt;50,"yếu",IF(F204&lt;65,"Trung bình",IF(F204&lt;80,"Khá",IF(F204&lt;90,"Tốt","Xuất sắc")))))</f>
        <v>yếu</v>
      </c>
      <c r="H204" s="417"/>
      <c r="I204" s="5"/>
      <c r="J204" s="262"/>
      <c r="K204" s="67"/>
    </row>
    <row r="205" spans="1:11" s="6" customFormat="1" ht="21.75" customHeight="1" x14ac:dyDescent="0.25">
      <c r="A205" s="420">
        <v>190</v>
      </c>
      <c r="B205" s="420">
        <v>21</v>
      </c>
      <c r="C205" s="666" t="s">
        <v>3174</v>
      </c>
      <c r="D205" s="449" t="s">
        <v>571</v>
      </c>
      <c r="E205" s="449" t="s">
        <v>166</v>
      </c>
      <c r="F205" s="654">
        <v>82</v>
      </c>
      <c r="G205" s="416" t="str">
        <f>IF(F205&lt;35,"Kém",IF(F205&lt;50,"yếu",IF(F205&lt;65,"Trung bình",IF(F205&lt;80,"Khá",IF(F205&lt;90,"Tốt","Xuất sắc")))))</f>
        <v>Tốt</v>
      </c>
      <c r="H205" s="417"/>
      <c r="I205" s="5"/>
      <c r="J205" s="262"/>
      <c r="K205" s="67"/>
    </row>
    <row r="206" spans="1:11" s="6" customFormat="1" ht="21.75" customHeight="1" x14ac:dyDescent="0.25">
      <c r="A206" s="420">
        <v>191</v>
      </c>
      <c r="B206" s="420">
        <v>22</v>
      </c>
      <c r="C206" s="666" t="s">
        <v>3175</v>
      </c>
      <c r="D206" s="449" t="s">
        <v>3176</v>
      </c>
      <c r="E206" s="449" t="s">
        <v>120</v>
      </c>
      <c r="F206" s="654">
        <v>89</v>
      </c>
      <c r="G206" s="416" t="str">
        <f>IF(F206&lt;35,"Kém",IF(F206&lt;50,"yếu",IF(F206&lt;65,"Trung bình",IF(F206&lt;80,"Khá",IF(F206&lt;90,"Tốt","Xuất sắc")))))</f>
        <v>Tốt</v>
      </c>
      <c r="H206" s="417"/>
      <c r="I206" s="5"/>
      <c r="J206" s="262"/>
      <c r="K206" s="67"/>
    </row>
    <row r="207" spans="1:11" s="6" customFormat="1" ht="21.75" customHeight="1" x14ac:dyDescent="0.25">
      <c r="A207" s="420">
        <v>192</v>
      </c>
      <c r="B207" s="420">
        <v>23</v>
      </c>
      <c r="C207" s="666" t="s">
        <v>3177</v>
      </c>
      <c r="D207" s="449" t="s">
        <v>3178</v>
      </c>
      <c r="E207" s="449" t="s">
        <v>63</v>
      </c>
      <c r="F207" s="654">
        <v>90</v>
      </c>
      <c r="G207" s="416" t="str">
        <f>IF(F207&lt;35,"Kém",IF(F207&lt;50,"yếu",IF(F207&lt;65,"Trung bình",IF(F207&lt;80,"Khá",IF(F207&lt;90,"Tốt","Xuất sắc")))))</f>
        <v>Xuất sắc</v>
      </c>
      <c r="H207" s="417"/>
      <c r="I207" s="5"/>
      <c r="J207" s="262"/>
      <c r="K207" s="67"/>
    </row>
    <row r="208" spans="1:11" s="6" customFormat="1" ht="21.75" customHeight="1" x14ac:dyDescent="0.25">
      <c r="A208" s="420">
        <v>193</v>
      </c>
      <c r="B208" s="420">
        <v>24</v>
      </c>
      <c r="C208" s="666" t="s">
        <v>3179</v>
      </c>
      <c r="D208" s="449" t="s">
        <v>13</v>
      </c>
      <c r="E208" s="449" t="s">
        <v>63</v>
      </c>
      <c r="F208" s="654">
        <v>49</v>
      </c>
      <c r="G208" s="416" t="str">
        <f>IF(F208&lt;35,"Kém",IF(F208&lt;50,"yếu",IF(F208&lt;65,"Trung bình",IF(F208&lt;80,"Khá",IF(F208&lt;90,"Tốt","Xuất sắc")))))</f>
        <v>yếu</v>
      </c>
      <c r="H208" s="417"/>
      <c r="I208" s="5"/>
      <c r="J208" s="262"/>
      <c r="K208" s="67"/>
    </row>
    <row r="209" spans="1:14" s="6" customFormat="1" ht="21.75" customHeight="1" x14ac:dyDescent="0.25">
      <c r="A209" s="420">
        <v>194</v>
      </c>
      <c r="B209" s="420">
        <v>25</v>
      </c>
      <c r="C209" s="668" t="s">
        <v>3180</v>
      </c>
      <c r="D209" s="451" t="s">
        <v>3181</v>
      </c>
      <c r="E209" s="451" t="s">
        <v>12</v>
      </c>
      <c r="F209" s="655">
        <v>40</v>
      </c>
      <c r="G209" s="416" t="str">
        <f>IF(F209&lt;35,"Kém",IF(F209&lt;50,"yếu",IF(F209&lt;65,"Trung bình",IF(F209&lt;80,"Khá",IF(F209&lt;90,"Tốt","Xuất sắc")))))</f>
        <v>yếu</v>
      </c>
      <c r="H209" s="417"/>
      <c r="I209" s="5"/>
      <c r="J209" s="262"/>
      <c r="K209" s="67"/>
    </row>
    <row r="210" spans="1:14" s="6" customFormat="1" ht="21.75" customHeight="1" x14ac:dyDescent="0.25">
      <c r="A210" s="420">
        <v>195</v>
      </c>
      <c r="B210" s="420">
        <v>26</v>
      </c>
      <c r="C210" s="666" t="s">
        <v>3182</v>
      </c>
      <c r="D210" s="449" t="s">
        <v>322</v>
      </c>
      <c r="E210" s="449" t="s">
        <v>161</v>
      </c>
      <c r="F210" s="654">
        <v>83</v>
      </c>
      <c r="G210" s="416" t="str">
        <f>IF(F210&lt;35,"Kém",IF(F210&lt;50,"yếu",IF(F210&lt;65,"Trung bình",IF(F210&lt;80,"Khá",IF(F210&lt;90,"Tốt","Xuất sắc")))))</f>
        <v>Tốt</v>
      </c>
      <c r="H210" s="417"/>
      <c r="I210" s="5"/>
      <c r="J210" s="262"/>
      <c r="K210" s="67"/>
    </row>
    <row r="211" spans="1:14" s="6" customFormat="1" ht="21.75" customHeight="1" x14ac:dyDescent="0.25">
      <c r="A211" s="420">
        <v>196</v>
      </c>
      <c r="B211" s="420">
        <v>27</v>
      </c>
      <c r="C211" s="666" t="s">
        <v>3183</v>
      </c>
      <c r="D211" s="449" t="s">
        <v>3184</v>
      </c>
      <c r="E211" s="449" t="s">
        <v>161</v>
      </c>
      <c r="F211" s="654">
        <v>89</v>
      </c>
      <c r="G211" s="416" t="str">
        <f>IF(F211&lt;35,"Kém",IF(F211&lt;50,"yếu",IF(F211&lt;65,"Trung bình",IF(F211&lt;80,"Khá",IF(F211&lt;90,"Tốt","Xuất sắc")))))</f>
        <v>Tốt</v>
      </c>
      <c r="H211" s="417"/>
      <c r="I211" s="5"/>
      <c r="J211" s="262"/>
      <c r="K211" s="67"/>
    </row>
    <row r="212" spans="1:14" s="6" customFormat="1" ht="21.75" customHeight="1" x14ac:dyDescent="0.25">
      <c r="A212" s="682" t="s">
        <v>3185</v>
      </c>
      <c r="B212" s="683"/>
      <c r="C212" s="683"/>
      <c r="D212" s="683"/>
      <c r="E212" s="683"/>
      <c r="F212" s="683"/>
      <c r="G212" s="683"/>
      <c r="H212" s="684"/>
      <c r="I212" s="5"/>
      <c r="J212" s="262"/>
      <c r="K212" s="67"/>
    </row>
    <row r="213" spans="1:14" s="6" customFormat="1" ht="21.75" customHeight="1" x14ac:dyDescent="0.25">
      <c r="A213" s="420">
        <v>197</v>
      </c>
      <c r="B213" s="420">
        <v>1</v>
      </c>
      <c r="C213" s="669" t="s">
        <v>3186</v>
      </c>
      <c r="D213" s="452" t="s">
        <v>3187</v>
      </c>
      <c r="E213" s="474" t="s">
        <v>67</v>
      </c>
      <c r="F213" s="453">
        <v>71</v>
      </c>
      <c r="G213" s="416" t="str">
        <f>IF(F213&lt;35,"Kém",IF(F213&lt;50,"yếu",IF(F213&lt;65,"Trung bình",IF(F213&lt;80,"Khá",IF(F213&lt;90,"Tốt","Xuất sắc")))))</f>
        <v>Khá</v>
      </c>
      <c r="H213" s="144"/>
      <c r="I213" s="5"/>
      <c r="J213" s="262" t="s">
        <v>3188</v>
      </c>
      <c r="K213" s="67"/>
      <c r="M213" s="454" t="s">
        <v>3189</v>
      </c>
    </row>
    <row r="214" spans="1:14" s="6" customFormat="1" ht="21.75" customHeight="1" x14ac:dyDescent="0.25">
      <c r="A214" s="420">
        <v>198</v>
      </c>
      <c r="B214" s="420">
        <v>2</v>
      </c>
      <c r="C214" s="669" t="s">
        <v>3190</v>
      </c>
      <c r="D214" s="452" t="s">
        <v>3191</v>
      </c>
      <c r="E214" s="474" t="s">
        <v>34</v>
      </c>
      <c r="F214" s="453">
        <v>94</v>
      </c>
      <c r="G214" s="416" t="str">
        <f>IF(F214&lt;35,"Kém",IF(F214&lt;50,"yếu",IF(F214&lt;65,"Trung bình",IF(F214&lt;80,"Khá",IF(F214&lt;90,"Tốt","Xuất sắc")))))</f>
        <v>Xuất sắc</v>
      </c>
      <c r="H214" s="144"/>
      <c r="I214" s="5"/>
      <c r="J214" s="68" t="s">
        <v>432</v>
      </c>
      <c r="K214" s="69" t="s">
        <v>433</v>
      </c>
      <c r="M214" s="74" t="s">
        <v>432</v>
      </c>
      <c r="N214" s="18" t="s">
        <v>433</v>
      </c>
    </row>
    <row r="215" spans="1:14" s="6" customFormat="1" ht="21.75" customHeight="1" x14ac:dyDescent="0.25">
      <c r="A215" s="420">
        <v>199</v>
      </c>
      <c r="B215" s="420">
        <v>3</v>
      </c>
      <c r="C215" s="669" t="s">
        <v>3192</v>
      </c>
      <c r="D215" s="452" t="s">
        <v>3193</v>
      </c>
      <c r="E215" s="474" t="s">
        <v>34</v>
      </c>
      <c r="F215" s="453">
        <v>92</v>
      </c>
      <c r="G215" s="416" t="str">
        <f>IF(F215&lt;35,"Kém",IF(F215&lt;50,"yếu",IF(F215&lt;65,"Trung bình",IF(F215&lt;80,"Khá",IF(F215&lt;90,"Tốt","Xuất sắc")))))</f>
        <v>Xuất sắc</v>
      </c>
      <c r="H215" s="144"/>
      <c r="I215" s="5"/>
      <c r="J215" s="70" t="s">
        <v>72</v>
      </c>
      <c r="K215" s="419">
        <f>COUNTIF($G$213:$G$274,"Xuất sắc")</f>
        <v>12</v>
      </c>
      <c r="M215" s="19" t="s">
        <v>72</v>
      </c>
      <c r="N215" s="419">
        <f>COUNTIF($G$213:$G$454,"Xuất sắc")</f>
        <v>45</v>
      </c>
    </row>
    <row r="216" spans="1:14" s="6" customFormat="1" ht="21.75" customHeight="1" x14ac:dyDescent="0.25">
      <c r="A216" s="420">
        <v>200</v>
      </c>
      <c r="B216" s="420">
        <v>4</v>
      </c>
      <c r="C216" s="669" t="s">
        <v>3194</v>
      </c>
      <c r="D216" s="452" t="s">
        <v>3195</v>
      </c>
      <c r="E216" s="474" t="s">
        <v>34</v>
      </c>
      <c r="F216" s="453">
        <v>78</v>
      </c>
      <c r="G216" s="416" t="str">
        <f>IF(F216&lt;35,"Kém",IF(F216&lt;50,"yếu",IF(F216&lt;65,"Trung bình",IF(F216&lt;80,"Khá",IF(F216&lt;90,"Tốt","Xuất sắc")))))</f>
        <v>Khá</v>
      </c>
      <c r="H216" s="144"/>
      <c r="I216" s="5"/>
      <c r="J216" s="71" t="s">
        <v>31</v>
      </c>
      <c r="K216" s="419">
        <f>COUNTIF($G$213:$G$274,"Tốt")</f>
        <v>26</v>
      </c>
      <c r="M216" s="11" t="s">
        <v>31</v>
      </c>
      <c r="N216" s="419">
        <f>COUNTIF($G$213:$G$454,"Tốt")</f>
        <v>104</v>
      </c>
    </row>
    <row r="217" spans="1:14" s="6" customFormat="1" ht="21.75" customHeight="1" x14ac:dyDescent="0.25">
      <c r="A217" s="420">
        <v>201</v>
      </c>
      <c r="B217" s="420">
        <v>5</v>
      </c>
      <c r="C217" s="669" t="s">
        <v>3196</v>
      </c>
      <c r="D217" s="452" t="s">
        <v>3197</v>
      </c>
      <c r="E217" s="474" t="s">
        <v>34</v>
      </c>
      <c r="F217" s="453">
        <v>80</v>
      </c>
      <c r="G217" s="416" t="str">
        <f>IF(F217&lt;35,"Kém",IF(F217&lt;50,"yếu",IF(F217&lt;65,"Trung bình",IF(F217&lt;80,"Khá",IF(F217&lt;90,"Tốt","Xuất sắc")))))</f>
        <v>Tốt</v>
      </c>
      <c r="H217" s="144"/>
      <c r="I217" s="5"/>
      <c r="J217" s="71" t="s">
        <v>68</v>
      </c>
      <c r="K217" s="419">
        <f>COUNTIF($G$213:$G$274,"Khá")</f>
        <v>18</v>
      </c>
      <c r="M217" s="11" t="s">
        <v>68</v>
      </c>
      <c r="N217" s="419">
        <f>COUNTIF($G$213:$G$454,"Khá")</f>
        <v>58</v>
      </c>
    </row>
    <row r="218" spans="1:14" s="6" customFormat="1" ht="21.75" customHeight="1" x14ac:dyDescent="0.25">
      <c r="A218" s="420">
        <v>202</v>
      </c>
      <c r="B218" s="420">
        <v>6</v>
      </c>
      <c r="C218" s="669" t="s">
        <v>3198</v>
      </c>
      <c r="D218" s="452" t="s">
        <v>3084</v>
      </c>
      <c r="E218" s="474" t="s">
        <v>34</v>
      </c>
      <c r="F218" s="453">
        <v>52</v>
      </c>
      <c r="G218" s="416" t="str">
        <f>IF(F218&lt;35,"Kém",IF(F218&lt;50,"yếu",IF(F218&lt;65,"Trung bình",IF(F218&lt;80,"Khá",IF(F218&lt;90,"Tốt","Xuất sắc")))))</f>
        <v>Trung bình</v>
      </c>
      <c r="H218" s="455" t="s">
        <v>111</v>
      </c>
      <c r="I218" s="5"/>
      <c r="J218" s="70" t="s">
        <v>96</v>
      </c>
      <c r="K218" s="419">
        <f>COUNTIF($G$213:$G$274,"Trung bình")</f>
        <v>2</v>
      </c>
      <c r="M218" s="70" t="s">
        <v>96</v>
      </c>
      <c r="N218" s="419">
        <f>COUNTIF($G$213:$G$454,"Trung bình")</f>
        <v>16</v>
      </c>
    </row>
    <row r="219" spans="1:14" s="6" customFormat="1" ht="21.75" customHeight="1" x14ac:dyDescent="0.25">
      <c r="A219" s="420">
        <v>203</v>
      </c>
      <c r="B219" s="420">
        <v>7</v>
      </c>
      <c r="C219" s="669" t="s">
        <v>3199</v>
      </c>
      <c r="D219" s="452" t="s">
        <v>3200</v>
      </c>
      <c r="E219" s="474" t="s">
        <v>129</v>
      </c>
      <c r="F219" s="453">
        <v>73</v>
      </c>
      <c r="G219" s="416" t="str">
        <f>IF(F219&lt;35,"Kém",IF(F219&lt;50,"yếu",IF(F219&lt;65,"Trung bình",IF(F219&lt;80,"Khá",IF(F219&lt;90,"Tốt","Xuất sắc")))))</f>
        <v>Khá</v>
      </c>
      <c r="H219" s="144"/>
      <c r="I219" s="5"/>
      <c r="J219" s="71" t="s">
        <v>92</v>
      </c>
      <c r="K219" s="419">
        <f>COUNTIF($G$213:$G$274,"yếu")</f>
        <v>2</v>
      </c>
      <c r="M219" s="11" t="s">
        <v>92</v>
      </c>
      <c r="N219" s="419">
        <f>COUNTIF($G$213:$G$454,"Yếu")</f>
        <v>7</v>
      </c>
    </row>
    <row r="220" spans="1:14" s="6" customFormat="1" ht="21.75" customHeight="1" x14ac:dyDescent="0.25">
      <c r="A220" s="420">
        <v>204</v>
      </c>
      <c r="B220" s="420">
        <v>8</v>
      </c>
      <c r="C220" s="669" t="s">
        <v>3201</v>
      </c>
      <c r="D220" s="452" t="s">
        <v>3202</v>
      </c>
      <c r="E220" s="474" t="s">
        <v>129</v>
      </c>
      <c r="F220" s="453">
        <v>78</v>
      </c>
      <c r="G220" s="416" t="str">
        <f>IF(F220&lt;35,"Kém",IF(F220&lt;50,"yếu",IF(F220&lt;65,"Trung bình",IF(F220&lt;80,"Khá",IF(F220&lt;90,"Tốt","Xuất sắc")))))</f>
        <v>Khá</v>
      </c>
      <c r="H220" s="144"/>
      <c r="I220" s="5"/>
      <c r="J220" s="71" t="s">
        <v>267</v>
      </c>
      <c r="K220" s="419">
        <f>COUNTIF($G$213:$G$274,"Kém")</f>
        <v>2</v>
      </c>
      <c r="M220" s="11" t="s">
        <v>267</v>
      </c>
      <c r="N220" s="419">
        <f>COUNTIF($G$213:$G$454,"Kém")</f>
        <v>7</v>
      </c>
    </row>
    <row r="221" spans="1:14" s="6" customFormat="1" ht="21.75" customHeight="1" x14ac:dyDescent="0.25">
      <c r="A221" s="420">
        <v>205</v>
      </c>
      <c r="B221" s="420">
        <v>9</v>
      </c>
      <c r="C221" s="669" t="s">
        <v>3203</v>
      </c>
      <c r="D221" s="452" t="s">
        <v>3204</v>
      </c>
      <c r="E221" s="474" t="s">
        <v>956</v>
      </c>
      <c r="F221" s="453">
        <v>78</v>
      </c>
      <c r="G221" s="416" t="str">
        <f>IF(F221&lt;35,"Kém",IF(F221&lt;50,"yếu",IF(F221&lt;65,"Trung bình",IF(F221&lt;80,"Khá",IF(F221&lt;90,"Tốt","Xuất sắc")))))</f>
        <v>Khá</v>
      </c>
      <c r="H221" s="144"/>
      <c r="I221" s="5"/>
      <c r="J221" s="71" t="s">
        <v>518</v>
      </c>
      <c r="K221" s="419"/>
      <c r="M221" s="11" t="s">
        <v>518</v>
      </c>
      <c r="N221" s="419">
        <v>1</v>
      </c>
    </row>
    <row r="222" spans="1:14" s="6" customFormat="1" ht="21.75" customHeight="1" x14ac:dyDescent="0.25">
      <c r="A222" s="420">
        <v>206</v>
      </c>
      <c r="B222" s="420">
        <v>10</v>
      </c>
      <c r="C222" s="669" t="s">
        <v>3205</v>
      </c>
      <c r="D222" s="452" t="s">
        <v>3206</v>
      </c>
      <c r="E222" s="474" t="s">
        <v>6</v>
      </c>
      <c r="F222" s="453">
        <v>78</v>
      </c>
      <c r="G222" s="416" t="str">
        <f>IF(F222&lt;35,"Kém",IF(F222&lt;50,"yếu",IF(F222&lt;65,"Trung bình",IF(F222&lt;80,"Khá",IF(F222&lt;90,"Tốt","Xuất sắc")))))</f>
        <v>Khá</v>
      </c>
      <c r="H222" s="144"/>
      <c r="I222" s="5"/>
      <c r="J222" s="262"/>
      <c r="K222" s="67">
        <f>SUM(K215:K220)</f>
        <v>62</v>
      </c>
      <c r="N222" s="6">
        <f>SUM(N215:N221)</f>
        <v>238</v>
      </c>
    </row>
    <row r="223" spans="1:14" s="6" customFormat="1" ht="21.75" customHeight="1" x14ac:dyDescent="0.25">
      <c r="A223" s="420">
        <v>207</v>
      </c>
      <c r="B223" s="420">
        <v>11</v>
      </c>
      <c r="C223" s="669" t="s">
        <v>3207</v>
      </c>
      <c r="D223" s="452" t="s">
        <v>3208</v>
      </c>
      <c r="E223" s="474" t="s">
        <v>27</v>
      </c>
      <c r="F223" s="453">
        <v>80</v>
      </c>
      <c r="G223" s="416" t="str">
        <f>IF(F223&lt;35,"Kém",IF(F223&lt;50,"yếu",IF(F223&lt;65,"Trung bình",IF(F223&lt;80,"Khá",IF(F223&lt;90,"Tốt","Xuất sắc")))))</f>
        <v>Tốt</v>
      </c>
      <c r="H223" s="144"/>
      <c r="I223" s="5"/>
      <c r="J223" s="456"/>
      <c r="K223" s="87"/>
      <c r="M223" s="457"/>
      <c r="N223" s="457"/>
    </row>
    <row r="224" spans="1:14" s="6" customFormat="1" ht="21.75" customHeight="1" x14ac:dyDescent="0.25">
      <c r="A224" s="420">
        <v>208</v>
      </c>
      <c r="B224" s="420">
        <v>12</v>
      </c>
      <c r="C224" s="669" t="s">
        <v>3209</v>
      </c>
      <c r="D224" s="452" t="s">
        <v>3210</v>
      </c>
      <c r="E224" s="474" t="s">
        <v>27</v>
      </c>
      <c r="F224" s="453">
        <v>77</v>
      </c>
      <c r="G224" s="416" t="str">
        <f>IF(F224&lt;35,"Kém",IF(F224&lt;50,"yếu",IF(F224&lt;65,"Trung bình",IF(F224&lt;80,"Khá",IF(F224&lt;90,"Tốt","Xuất sắc")))))</f>
        <v>Khá</v>
      </c>
      <c r="H224" s="144"/>
      <c r="I224" s="5"/>
      <c r="J224" s="456"/>
      <c r="K224" s="87"/>
      <c r="M224" s="457"/>
      <c r="N224" s="457"/>
    </row>
    <row r="225" spans="1:14" s="6" customFormat="1" ht="21.75" customHeight="1" x14ac:dyDescent="0.25">
      <c r="A225" s="420">
        <v>209</v>
      </c>
      <c r="B225" s="420">
        <v>13</v>
      </c>
      <c r="C225" s="669" t="s">
        <v>3211</v>
      </c>
      <c r="D225" s="452" t="s">
        <v>3212</v>
      </c>
      <c r="E225" s="474" t="s">
        <v>154</v>
      </c>
      <c r="F225" s="453">
        <v>78</v>
      </c>
      <c r="G225" s="416" t="str">
        <f>IF(F225&lt;35,"Kém",IF(F225&lt;50,"yếu",IF(F225&lt;65,"Trung bình",IF(F225&lt;80,"Khá",IF(F225&lt;90,"Tốt","Xuất sắc")))))</f>
        <v>Khá</v>
      </c>
      <c r="H225" s="144"/>
      <c r="I225" s="5"/>
      <c r="J225" s="456"/>
      <c r="K225" s="87"/>
      <c r="M225" s="457"/>
      <c r="N225" s="457"/>
    </row>
    <row r="226" spans="1:14" s="6" customFormat="1" ht="21.75" customHeight="1" x14ac:dyDescent="0.25">
      <c r="A226" s="420">
        <v>210</v>
      </c>
      <c r="B226" s="420">
        <v>14</v>
      </c>
      <c r="C226" s="669" t="s">
        <v>3213</v>
      </c>
      <c r="D226" s="452" t="s">
        <v>3214</v>
      </c>
      <c r="E226" s="474" t="s">
        <v>14</v>
      </c>
      <c r="F226" s="453">
        <v>91</v>
      </c>
      <c r="G226" s="416" t="str">
        <f>IF(F226&lt;35,"Kém",IF(F226&lt;50,"yếu",IF(F226&lt;65,"Trung bình",IF(F226&lt;80,"Khá",IF(F226&lt;90,"Tốt","Xuất sắc")))))</f>
        <v>Xuất sắc</v>
      </c>
      <c r="H226" s="144"/>
      <c r="I226" s="5"/>
      <c r="J226" s="456"/>
      <c r="K226" s="87"/>
      <c r="M226" s="457"/>
      <c r="N226" s="457"/>
    </row>
    <row r="227" spans="1:14" s="6" customFormat="1" ht="21.75" customHeight="1" x14ac:dyDescent="0.25">
      <c r="A227" s="420">
        <v>211</v>
      </c>
      <c r="B227" s="420">
        <v>15</v>
      </c>
      <c r="C227" s="669" t="s">
        <v>3215</v>
      </c>
      <c r="D227" s="452" t="s">
        <v>3216</v>
      </c>
      <c r="E227" s="474" t="s">
        <v>41</v>
      </c>
      <c r="F227" s="453">
        <v>81</v>
      </c>
      <c r="G227" s="416" t="str">
        <f>IF(F227&lt;35,"Kém",IF(F227&lt;50,"yếu",IF(F227&lt;65,"Trung bình",IF(F227&lt;80,"Khá",IF(F227&lt;90,"Tốt","Xuất sắc")))))</f>
        <v>Tốt</v>
      </c>
      <c r="H227" s="144"/>
      <c r="I227" s="5"/>
      <c r="J227" s="456"/>
      <c r="K227" s="87"/>
      <c r="M227" s="457"/>
      <c r="N227" s="457"/>
    </row>
    <row r="228" spans="1:14" s="6" customFormat="1" ht="21.75" customHeight="1" x14ac:dyDescent="0.25">
      <c r="A228" s="420">
        <v>212</v>
      </c>
      <c r="B228" s="420">
        <v>16</v>
      </c>
      <c r="C228" s="669" t="s">
        <v>3217</v>
      </c>
      <c r="D228" s="452" t="s">
        <v>3218</v>
      </c>
      <c r="E228" s="474" t="s">
        <v>3219</v>
      </c>
      <c r="F228" s="453">
        <v>86</v>
      </c>
      <c r="G228" s="416" t="str">
        <f>IF(F228&lt;35,"Kém",IF(F228&lt;50,"yếu",IF(F228&lt;65,"Trung bình",IF(F228&lt;80,"Khá",IF(F228&lt;90,"Tốt","Xuất sắc")))))</f>
        <v>Tốt</v>
      </c>
      <c r="H228" s="144"/>
      <c r="I228" s="5"/>
      <c r="J228" s="456"/>
      <c r="K228" s="87"/>
      <c r="M228" s="457"/>
      <c r="N228" s="457"/>
    </row>
    <row r="229" spans="1:14" s="6" customFormat="1" ht="21.75" customHeight="1" x14ac:dyDescent="0.25">
      <c r="A229" s="420">
        <v>213</v>
      </c>
      <c r="B229" s="420">
        <v>17</v>
      </c>
      <c r="C229" s="669" t="s">
        <v>3220</v>
      </c>
      <c r="D229" s="452" t="s">
        <v>311</v>
      </c>
      <c r="E229" s="474" t="s">
        <v>45</v>
      </c>
      <c r="F229" s="453">
        <v>91</v>
      </c>
      <c r="G229" s="416" t="str">
        <f>IF(F229&lt;35,"Kém",IF(F229&lt;50,"yếu",IF(F229&lt;65,"Trung bình",IF(F229&lt;80,"Khá",IF(F229&lt;90,"Tốt","Xuất sắc")))))</f>
        <v>Xuất sắc</v>
      </c>
      <c r="H229" s="144"/>
      <c r="I229" s="5"/>
      <c r="J229" s="456"/>
      <c r="K229" s="87"/>
      <c r="M229" s="457"/>
      <c r="N229" s="457"/>
    </row>
    <row r="230" spans="1:14" s="6" customFormat="1" ht="21.75" customHeight="1" x14ac:dyDescent="0.25">
      <c r="A230" s="420">
        <v>214</v>
      </c>
      <c r="B230" s="420">
        <v>18</v>
      </c>
      <c r="C230" s="669" t="s">
        <v>3221</v>
      </c>
      <c r="D230" s="452" t="s">
        <v>115</v>
      </c>
      <c r="E230" s="474" t="s">
        <v>45</v>
      </c>
      <c r="F230" s="453">
        <v>54</v>
      </c>
      <c r="G230" s="416" t="str">
        <f>IF(F230&lt;35,"Kém",IF(F230&lt;50,"yếu",IF(F230&lt;65,"Trung bình",IF(F230&lt;80,"Khá",IF(F230&lt;90,"Tốt","Xuất sắc")))))</f>
        <v>Trung bình</v>
      </c>
      <c r="H230" s="455" t="s">
        <v>111</v>
      </c>
      <c r="I230" s="5"/>
      <c r="J230" s="456"/>
      <c r="K230" s="87"/>
      <c r="M230" s="457"/>
      <c r="N230" s="457"/>
    </row>
    <row r="231" spans="1:14" s="6" customFormat="1" ht="21.75" customHeight="1" x14ac:dyDescent="0.25">
      <c r="A231" s="420">
        <v>215</v>
      </c>
      <c r="B231" s="420">
        <v>19</v>
      </c>
      <c r="C231" s="669" t="s">
        <v>3222</v>
      </c>
      <c r="D231" s="452" t="s">
        <v>3223</v>
      </c>
      <c r="E231" s="474" t="s">
        <v>95</v>
      </c>
      <c r="F231" s="453">
        <v>80</v>
      </c>
      <c r="G231" s="416" t="str">
        <f>IF(F231&lt;35,"Kém",IF(F231&lt;50,"yếu",IF(F231&lt;65,"Trung bình",IF(F231&lt;80,"Khá",IF(F231&lt;90,"Tốt","Xuất sắc")))))</f>
        <v>Tốt</v>
      </c>
      <c r="H231" s="144"/>
      <c r="I231" s="5"/>
      <c r="J231" s="456"/>
      <c r="K231" s="87"/>
      <c r="M231" s="457"/>
      <c r="N231" s="457"/>
    </row>
    <row r="232" spans="1:14" s="6" customFormat="1" ht="21.75" customHeight="1" x14ac:dyDescent="0.25">
      <c r="A232" s="420">
        <v>216</v>
      </c>
      <c r="B232" s="420">
        <v>20</v>
      </c>
      <c r="C232" s="669" t="s">
        <v>3224</v>
      </c>
      <c r="D232" s="452" t="s">
        <v>3225</v>
      </c>
      <c r="E232" s="474" t="s">
        <v>3226</v>
      </c>
      <c r="F232" s="453">
        <v>78</v>
      </c>
      <c r="G232" s="416" t="str">
        <f>IF(F232&lt;35,"Kém",IF(F232&lt;50,"yếu",IF(F232&lt;65,"Trung bình",IF(F232&lt;80,"Khá",IF(F232&lt;90,"Tốt","Xuất sắc")))))</f>
        <v>Khá</v>
      </c>
      <c r="H232" s="144"/>
      <c r="I232" s="5"/>
      <c r="J232" s="456"/>
      <c r="K232" s="87"/>
      <c r="M232" s="457"/>
      <c r="N232" s="457"/>
    </row>
    <row r="233" spans="1:14" s="6" customFormat="1" ht="21.75" customHeight="1" x14ac:dyDescent="0.25">
      <c r="A233" s="420">
        <v>217</v>
      </c>
      <c r="B233" s="420">
        <v>21</v>
      </c>
      <c r="C233" s="669" t="s">
        <v>3227</v>
      </c>
      <c r="D233" s="452" t="s">
        <v>3208</v>
      </c>
      <c r="E233" s="474" t="s">
        <v>47</v>
      </c>
      <c r="F233" s="453">
        <v>76</v>
      </c>
      <c r="G233" s="416" t="str">
        <f>IF(F233&lt;35,"Kém",IF(F233&lt;50,"yếu",IF(F233&lt;65,"Trung bình",IF(F233&lt;80,"Khá",IF(F233&lt;90,"Tốt","Xuất sắc")))))</f>
        <v>Khá</v>
      </c>
      <c r="H233" s="144"/>
      <c r="I233" s="5"/>
      <c r="J233" s="262"/>
      <c r="K233" s="67"/>
    </row>
    <row r="234" spans="1:14" s="6" customFormat="1" ht="21.75" customHeight="1" x14ac:dyDescent="0.25">
      <c r="A234" s="420">
        <v>218</v>
      </c>
      <c r="B234" s="420">
        <v>22</v>
      </c>
      <c r="C234" s="669" t="s">
        <v>3228</v>
      </c>
      <c r="D234" s="452" t="s">
        <v>3229</v>
      </c>
      <c r="E234" s="474" t="s">
        <v>324</v>
      </c>
      <c r="F234" s="453">
        <v>86</v>
      </c>
      <c r="G234" s="416" t="str">
        <f>IF(F234&lt;35,"Kém",IF(F234&lt;50,"yếu",IF(F234&lt;65,"Trung bình",IF(F234&lt;80,"Khá",IF(F234&lt;90,"Tốt","Xuất sắc")))))</f>
        <v>Tốt</v>
      </c>
      <c r="H234" s="144"/>
      <c r="I234" s="5"/>
      <c r="J234" s="262"/>
      <c r="K234" s="67"/>
    </row>
    <row r="235" spans="1:14" s="6" customFormat="1" ht="21.75" customHeight="1" x14ac:dyDescent="0.25">
      <c r="A235" s="420">
        <v>219</v>
      </c>
      <c r="B235" s="420">
        <v>23</v>
      </c>
      <c r="C235" s="669" t="s">
        <v>3230</v>
      </c>
      <c r="D235" s="452" t="s">
        <v>3231</v>
      </c>
      <c r="E235" s="474" t="s">
        <v>76</v>
      </c>
      <c r="F235" s="453">
        <v>90</v>
      </c>
      <c r="G235" s="416" t="str">
        <f>IF(F235&lt;35,"Kém",IF(F235&lt;50,"yếu",IF(F235&lt;65,"Trung bình",IF(F235&lt;80,"Khá",IF(F235&lt;90,"Tốt","Xuất sắc")))))</f>
        <v>Xuất sắc</v>
      </c>
      <c r="H235" s="144"/>
      <c r="I235" s="5"/>
      <c r="J235" s="262"/>
      <c r="K235" s="67"/>
    </row>
    <row r="236" spans="1:14" s="6" customFormat="1" ht="21.75" customHeight="1" x14ac:dyDescent="0.25">
      <c r="A236" s="420">
        <v>220</v>
      </c>
      <c r="B236" s="420">
        <v>24</v>
      </c>
      <c r="C236" s="669" t="s">
        <v>3232</v>
      </c>
      <c r="D236" s="452" t="s">
        <v>3233</v>
      </c>
      <c r="E236" s="474" t="s">
        <v>20</v>
      </c>
      <c r="F236" s="453">
        <v>80</v>
      </c>
      <c r="G236" s="416" t="str">
        <f>IF(F236&lt;35,"Kém",IF(F236&lt;50,"yếu",IF(F236&lt;65,"Trung bình",IF(F236&lt;80,"Khá",IF(F236&lt;90,"Tốt","Xuất sắc")))))</f>
        <v>Tốt</v>
      </c>
      <c r="H236" s="144"/>
      <c r="I236" s="5"/>
      <c r="J236" s="262"/>
      <c r="K236" s="67"/>
    </row>
    <row r="237" spans="1:14" s="6" customFormat="1" ht="21.75" customHeight="1" x14ac:dyDescent="0.25">
      <c r="A237" s="420">
        <v>221</v>
      </c>
      <c r="B237" s="420">
        <v>25</v>
      </c>
      <c r="C237" s="669" t="s">
        <v>3234</v>
      </c>
      <c r="D237" s="452" t="s">
        <v>3235</v>
      </c>
      <c r="E237" s="474" t="s">
        <v>51</v>
      </c>
      <c r="F237" s="453">
        <v>80</v>
      </c>
      <c r="G237" s="416" t="str">
        <f>IF(F237&lt;35,"Kém",IF(F237&lt;50,"yếu",IF(F237&lt;65,"Trung bình",IF(F237&lt;80,"Khá",IF(F237&lt;90,"Tốt","Xuất sắc")))))</f>
        <v>Tốt</v>
      </c>
      <c r="H237" s="144"/>
      <c r="I237" s="5"/>
      <c r="J237" s="262"/>
      <c r="K237" s="67"/>
    </row>
    <row r="238" spans="1:14" s="6" customFormat="1" ht="21.75" customHeight="1" x14ac:dyDescent="0.25">
      <c r="A238" s="420">
        <v>222</v>
      </c>
      <c r="B238" s="420">
        <v>26</v>
      </c>
      <c r="C238" s="669" t="s">
        <v>3236</v>
      </c>
      <c r="D238" s="452" t="s">
        <v>3208</v>
      </c>
      <c r="E238" s="474" t="s">
        <v>21</v>
      </c>
      <c r="F238" s="453">
        <v>85</v>
      </c>
      <c r="G238" s="416" t="str">
        <f>IF(F238&lt;35,"Kém",IF(F238&lt;50,"yếu",IF(F238&lt;65,"Trung bình",IF(F238&lt;80,"Khá",IF(F238&lt;90,"Tốt","Xuất sắc")))))</f>
        <v>Tốt</v>
      </c>
      <c r="H238" s="144"/>
      <c r="I238" s="5"/>
      <c r="J238" s="262"/>
      <c r="K238" s="67"/>
    </row>
    <row r="239" spans="1:14" s="6" customFormat="1" ht="21.75" customHeight="1" x14ac:dyDescent="0.25">
      <c r="A239" s="420">
        <v>223</v>
      </c>
      <c r="B239" s="420">
        <v>27</v>
      </c>
      <c r="C239" s="669" t="s">
        <v>3237</v>
      </c>
      <c r="D239" s="452" t="s">
        <v>338</v>
      </c>
      <c r="E239" s="474" t="s">
        <v>21</v>
      </c>
      <c r="F239" s="453">
        <v>82</v>
      </c>
      <c r="G239" s="416" t="str">
        <f>IF(F239&lt;35,"Kém",IF(F239&lt;50,"yếu",IF(F239&lt;65,"Trung bình",IF(F239&lt;80,"Khá",IF(F239&lt;90,"Tốt","Xuất sắc")))))</f>
        <v>Tốt</v>
      </c>
      <c r="H239" s="144"/>
      <c r="I239" s="5"/>
      <c r="J239" s="262"/>
      <c r="K239" s="67"/>
    </row>
    <row r="240" spans="1:14" s="6" customFormat="1" ht="21.75" customHeight="1" x14ac:dyDescent="0.25">
      <c r="A240" s="420">
        <v>224</v>
      </c>
      <c r="B240" s="420">
        <v>28</v>
      </c>
      <c r="C240" s="669" t="s">
        <v>3238</v>
      </c>
      <c r="D240" s="452" t="s">
        <v>3239</v>
      </c>
      <c r="E240" s="474" t="s">
        <v>54</v>
      </c>
      <c r="F240" s="453">
        <v>81</v>
      </c>
      <c r="G240" s="416" t="str">
        <f>IF(F240&lt;35,"Kém",IF(F240&lt;50,"yếu",IF(F240&lt;65,"Trung bình",IF(F240&lt;80,"Khá",IF(F240&lt;90,"Tốt","Xuất sắc")))))</f>
        <v>Tốt</v>
      </c>
      <c r="H240" s="144"/>
      <c r="I240" s="5"/>
      <c r="J240" s="262"/>
      <c r="K240" s="67"/>
    </row>
    <row r="241" spans="1:11" s="6" customFormat="1" ht="21.75" customHeight="1" x14ac:dyDescent="0.25">
      <c r="A241" s="420">
        <v>225</v>
      </c>
      <c r="B241" s="420">
        <v>29</v>
      </c>
      <c r="C241" s="669" t="s">
        <v>3240</v>
      </c>
      <c r="D241" s="452" t="s">
        <v>3241</v>
      </c>
      <c r="E241" s="474" t="s">
        <v>54</v>
      </c>
      <c r="F241" s="453">
        <v>72</v>
      </c>
      <c r="G241" s="416" t="str">
        <f>IF(F241&lt;35,"Kém",IF(F241&lt;50,"yếu",IF(F241&lt;65,"Trung bình",IF(F241&lt;80,"Khá",IF(F241&lt;90,"Tốt","Xuất sắc")))))</f>
        <v>Khá</v>
      </c>
      <c r="H241" s="144"/>
      <c r="I241" s="5"/>
      <c r="J241" s="262"/>
      <c r="K241" s="67"/>
    </row>
    <row r="242" spans="1:11" s="6" customFormat="1" ht="21.75" customHeight="1" x14ac:dyDescent="0.25">
      <c r="A242" s="420">
        <v>226</v>
      </c>
      <c r="B242" s="420">
        <v>30</v>
      </c>
      <c r="C242" s="669" t="s">
        <v>3242</v>
      </c>
      <c r="D242" s="452" t="s">
        <v>3243</v>
      </c>
      <c r="E242" s="474" t="s">
        <v>16</v>
      </c>
      <c r="F242" s="453">
        <v>73</v>
      </c>
      <c r="G242" s="416" t="str">
        <f>IF(F242&lt;35,"Kém",IF(F242&lt;50,"yếu",IF(F242&lt;65,"Trung bình",IF(F242&lt;80,"Khá",IF(F242&lt;90,"Tốt","Xuất sắc")))))</f>
        <v>Khá</v>
      </c>
      <c r="H242" s="144"/>
      <c r="I242" s="5"/>
      <c r="J242" s="262"/>
      <c r="K242" s="67"/>
    </row>
    <row r="243" spans="1:11" s="6" customFormat="1" ht="21.75" customHeight="1" x14ac:dyDescent="0.25">
      <c r="A243" s="420">
        <v>227</v>
      </c>
      <c r="B243" s="420">
        <v>31</v>
      </c>
      <c r="C243" s="669" t="s">
        <v>3244</v>
      </c>
      <c r="D243" s="452" t="s">
        <v>3245</v>
      </c>
      <c r="E243" s="474" t="s">
        <v>259</v>
      </c>
      <c r="F243" s="453">
        <v>40</v>
      </c>
      <c r="G243" s="416" t="str">
        <f>IF(F243&lt;35,"Kém",IF(F243&lt;50,"yếu",IF(F243&lt;65,"Trung bình",IF(F243&lt;80,"Khá",IF(F243&lt;90,"Tốt","Xuất sắc")))))</f>
        <v>yếu</v>
      </c>
      <c r="H243" s="144"/>
      <c r="I243" s="5"/>
      <c r="J243" s="262"/>
      <c r="K243" s="67"/>
    </row>
    <row r="244" spans="1:11" s="6" customFormat="1" ht="21.75" customHeight="1" x14ac:dyDescent="0.25">
      <c r="A244" s="420">
        <v>228</v>
      </c>
      <c r="B244" s="420">
        <v>32</v>
      </c>
      <c r="C244" s="669" t="s">
        <v>3246</v>
      </c>
      <c r="D244" s="452" t="s">
        <v>3247</v>
      </c>
      <c r="E244" s="474" t="s">
        <v>79</v>
      </c>
      <c r="F244" s="453">
        <v>71</v>
      </c>
      <c r="G244" s="416" t="str">
        <f>IF(F244&lt;35,"Kém",IF(F244&lt;50,"yếu",IF(F244&lt;65,"Trung bình",IF(F244&lt;80,"Khá",IF(F244&lt;90,"Tốt","Xuất sắc")))))</f>
        <v>Khá</v>
      </c>
      <c r="H244" s="144"/>
      <c r="I244" s="5"/>
      <c r="J244" s="262"/>
      <c r="K244" s="67"/>
    </row>
    <row r="245" spans="1:11" s="6" customFormat="1" ht="21.75" customHeight="1" x14ac:dyDescent="0.25">
      <c r="A245" s="420">
        <v>229</v>
      </c>
      <c r="B245" s="420">
        <v>33</v>
      </c>
      <c r="C245" s="669" t="s">
        <v>3248</v>
      </c>
      <c r="D245" s="452" t="s">
        <v>3249</v>
      </c>
      <c r="E245" s="474" t="s">
        <v>272</v>
      </c>
      <c r="F245" s="453">
        <v>80</v>
      </c>
      <c r="G245" s="416" t="str">
        <f>IF(F245&lt;35,"Kém",IF(F245&lt;50,"yếu",IF(F245&lt;65,"Trung bình",IF(F245&lt;80,"Khá",IF(F245&lt;90,"Tốt","Xuất sắc")))))</f>
        <v>Tốt</v>
      </c>
      <c r="H245" s="144"/>
      <c r="I245" s="5"/>
      <c r="J245" s="262"/>
      <c r="K245" s="67"/>
    </row>
    <row r="246" spans="1:11" s="6" customFormat="1" ht="21.75" customHeight="1" x14ac:dyDescent="0.25">
      <c r="A246" s="420">
        <v>230</v>
      </c>
      <c r="B246" s="420">
        <v>34</v>
      </c>
      <c r="C246" s="669" t="s">
        <v>3250</v>
      </c>
      <c r="D246" s="452" t="s">
        <v>3208</v>
      </c>
      <c r="E246" s="474" t="s">
        <v>100</v>
      </c>
      <c r="F246" s="453">
        <v>96</v>
      </c>
      <c r="G246" s="416" t="str">
        <f>IF(F246&lt;35,"Kém",IF(F246&lt;50,"yếu",IF(F246&lt;65,"Trung bình",IF(F246&lt;80,"Khá",IF(F246&lt;90,"Tốt","Xuất sắc")))))</f>
        <v>Xuất sắc</v>
      </c>
      <c r="H246" s="144"/>
      <c r="I246" s="5"/>
      <c r="J246" s="262"/>
      <c r="K246" s="67"/>
    </row>
    <row r="247" spans="1:11" s="6" customFormat="1" ht="21.75" customHeight="1" x14ac:dyDescent="0.25">
      <c r="A247" s="420">
        <v>231</v>
      </c>
      <c r="B247" s="420">
        <v>35</v>
      </c>
      <c r="C247" s="669" t="s">
        <v>3251</v>
      </c>
      <c r="D247" s="452" t="s">
        <v>3252</v>
      </c>
      <c r="E247" s="474" t="s">
        <v>100</v>
      </c>
      <c r="F247" s="453">
        <v>80</v>
      </c>
      <c r="G247" s="416" t="str">
        <f>IF(F247&lt;35,"Kém",IF(F247&lt;50,"yếu",IF(F247&lt;65,"Trung bình",IF(F247&lt;80,"Khá",IF(F247&lt;90,"Tốt","Xuất sắc")))))</f>
        <v>Tốt</v>
      </c>
      <c r="H247" s="144"/>
      <c r="I247" s="5"/>
      <c r="J247" s="262"/>
      <c r="K247" s="67"/>
    </row>
    <row r="248" spans="1:11" s="6" customFormat="1" ht="21.75" customHeight="1" x14ac:dyDescent="0.25">
      <c r="A248" s="420">
        <v>232</v>
      </c>
      <c r="B248" s="420">
        <v>36</v>
      </c>
      <c r="C248" s="669" t="s">
        <v>3253</v>
      </c>
      <c r="D248" s="452" t="s">
        <v>3254</v>
      </c>
      <c r="E248" s="474" t="s">
        <v>55</v>
      </c>
      <c r="F248" s="453">
        <v>80</v>
      </c>
      <c r="G248" s="416" t="str">
        <f>IF(F248&lt;35,"Kém",IF(F248&lt;50,"yếu",IF(F248&lt;65,"Trung bình",IF(F248&lt;80,"Khá",IF(F248&lt;90,"Tốt","Xuất sắc")))))</f>
        <v>Tốt</v>
      </c>
      <c r="H248" s="144"/>
      <c r="I248" s="5"/>
      <c r="J248" s="262"/>
      <c r="K248" s="67"/>
    </row>
    <row r="249" spans="1:11" s="6" customFormat="1" ht="21.75" customHeight="1" x14ac:dyDescent="0.25">
      <c r="A249" s="420">
        <v>233</v>
      </c>
      <c r="B249" s="420">
        <v>37</v>
      </c>
      <c r="C249" s="669" t="s">
        <v>3255</v>
      </c>
      <c r="D249" s="452" t="s">
        <v>3256</v>
      </c>
      <c r="E249" s="474" t="s">
        <v>215</v>
      </c>
      <c r="F249" s="453">
        <v>95</v>
      </c>
      <c r="G249" s="416" t="str">
        <f>IF(F249&lt;35,"Kém",IF(F249&lt;50,"yếu",IF(F249&lt;65,"Trung bình",IF(F249&lt;80,"Khá",IF(F249&lt;90,"Tốt","Xuất sắc")))))</f>
        <v>Xuất sắc</v>
      </c>
      <c r="H249" s="144"/>
      <c r="I249" s="5"/>
      <c r="J249" s="262"/>
      <c r="K249" s="67"/>
    </row>
    <row r="250" spans="1:11" s="6" customFormat="1" ht="21.75" customHeight="1" x14ac:dyDescent="0.25">
      <c r="A250" s="420">
        <v>234</v>
      </c>
      <c r="B250" s="420">
        <v>38</v>
      </c>
      <c r="C250" s="669" t="s">
        <v>3257</v>
      </c>
      <c r="D250" s="452" t="s">
        <v>1157</v>
      </c>
      <c r="E250" s="474" t="s">
        <v>8</v>
      </c>
      <c r="F250" s="453">
        <v>81</v>
      </c>
      <c r="G250" s="416" t="str">
        <f>IF(F250&lt;35,"Kém",IF(F250&lt;50,"yếu",IF(F250&lt;65,"Trung bình",IF(F250&lt;80,"Khá",IF(F250&lt;90,"Tốt","Xuất sắc")))))</f>
        <v>Tốt</v>
      </c>
      <c r="H250" s="144"/>
      <c r="I250" s="5"/>
      <c r="J250" s="262"/>
      <c r="K250" s="67"/>
    </row>
    <row r="251" spans="1:11" s="6" customFormat="1" ht="21.75" customHeight="1" x14ac:dyDescent="0.25">
      <c r="A251" s="420">
        <v>235</v>
      </c>
      <c r="B251" s="420">
        <v>39</v>
      </c>
      <c r="C251" s="669" t="s">
        <v>3258</v>
      </c>
      <c r="D251" s="452" t="s">
        <v>3259</v>
      </c>
      <c r="E251" s="474" t="s">
        <v>8</v>
      </c>
      <c r="F251" s="453">
        <v>85</v>
      </c>
      <c r="G251" s="416" t="str">
        <f>IF(F251&lt;35,"Kém",IF(F251&lt;50,"yếu",IF(F251&lt;65,"Trung bình",IF(F251&lt;80,"Khá",IF(F251&lt;90,"Tốt","Xuất sắc")))))</f>
        <v>Tốt</v>
      </c>
      <c r="H251" s="144"/>
      <c r="I251" s="5"/>
      <c r="J251" s="262"/>
      <c r="K251" s="67"/>
    </row>
    <row r="252" spans="1:11" s="6" customFormat="1" ht="21.75" customHeight="1" x14ac:dyDescent="0.25">
      <c r="A252" s="420">
        <v>236</v>
      </c>
      <c r="B252" s="420">
        <v>40</v>
      </c>
      <c r="C252" s="669" t="s">
        <v>3260</v>
      </c>
      <c r="D252" s="452" t="s">
        <v>3261</v>
      </c>
      <c r="E252" s="474" t="s">
        <v>8</v>
      </c>
      <c r="F252" s="453">
        <v>80</v>
      </c>
      <c r="G252" s="416" t="str">
        <f>IF(F252&lt;35,"Kém",IF(F252&lt;50,"yếu",IF(F252&lt;65,"Trung bình",IF(F252&lt;80,"Khá",IF(F252&lt;90,"Tốt","Xuất sắc")))))</f>
        <v>Tốt</v>
      </c>
      <c r="H252" s="144"/>
      <c r="I252" s="5"/>
      <c r="J252" s="262"/>
      <c r="K252" s="67"/>
    </row>
    <row r="253" spans="1:11" s="6" customFormat="1" ht="21.75" customHeight="1" x14ac:dyDescent="0.25">
      <c r="A253" s="420">
        <v>237</v>
      </c>
      <c r="B253" s="420">
        <v>41</v>
      </c>
      <c r="C253" s="669" t="s">
        <v>3262</v>
      </c>
      <c r="D253" s="452" t="s">
        <v>3263</v>
      </c>
      <c r="E253" s="474" t="s">
        <v>101</v>
      </c>
      <c r="F253" s="453">
        <v>81</v>
      </c>
      <c r="G253" s="416" t="str">
        <f>IF(F253&lt;35,"Kém",IF(F253&lt;50,"yếu",IF(F253&lt;65,"Trung bình",IF(F253&lt;80,"Khá",IF(F253&lt;90,"Tốt","Xuất sắc")))))</f>
        <v>Tốt</v>
      </c>
      <c r="H253" s="144"/>
      <c r="I253" s="5"/>
      <c r="J253" s="262"/>
      <c r="K253" s="67"/>
    </row>
    <row r="254" spans="1:11" s="6" customFormat="1" ht="21.75" customHeight="1" x14ac:dyDescent="0.25">
      <c r="A254" s="420">
        <v>238</v>
      </c>
      <c r="B254" s="420">
        <v>42</v>
      </c>
      <c r="C254" s="669" t="s">
        <v>3264</v>
      </c>
      <c r="D254" s="452" t="s">
        <v>3265</v>
      </c>
      <c r="E254" s="474" t="s">
        <v>3266</v>
      </c>
      <c r="F254" s="453">
        <v>77</v>
      </c>
      <c r="G254" s="416" t="str">
        <f>IF(F254&lt;35,"Kém",IF(F254&lt;50,"yếu",IF(F254&lt;65,"Trung bình",IF(F254&lt;80,"Khá",IF(F254&lt;90,"Tốt","Xuất sắc")))))</f>
        <v>Khá</v>
      </c>
      <c r="H254" s="144"/>
      <c r="I254" s="5"/>
      <c r="J254" s="262"/>
      <c r="K254" s="67"/>
    </row>
    <row r="255" spans="1:11" s="6" customFormat="1" ht="21.75" customHeight="1" x14ac:dyDescent="0.25">
      <c r="A255" s="420">
        <v>239</v>
      </c>
      <c r="B255" s="420">
        <v>43</v>
      </c>
      <c r="C255" s="669" t="s">
        <v>3267</v>
      </c>
      <c r="D255" s="452" t="s">
        <v>3268</v>
      </c>
      <c r="E255" s="474" t="s">
        <v>80</v>
      </c>
      <c r="F255" s="453">
        <v>81</v>
      </c>
      <c r="G255" s="416" t="str">
        <f>IF(F255&lt;35,"Kém",IF(F255&lt;50,"yếu",IF(F255&lt;65,"Trung bình",IF(F255&lt;80,"Khá",IF(F255&lt;90,"Tốt","Xuất sắc")))))</f>
        <v>Tốt</v>
      </c>
      <c r="H255" s="144"/>
      <c r="I255" s="5"/>
      <c r="J255" s="262"/>
      <c r="K255" s="67"/>
    </row>
    <row r="256" spans="1:11" s="6" customFormat="1" ht="21.75" customHeight="1" x14ac:dyDescent="0.25">
      <c r="A256" s="420">
        <v>240</v>
      </c>
      <c r="B256" s="420">
        <v>44</v>
      </c>
      <c r="C256" s="669" t="s">
        <v>3269</v>
      </c>
      <c r="D256" s="452" t="s">
        <v>3270</v>
      </c>
      <c r="E256" s="474" t="s">
        <v>22</v>
      </c>
      <c r="F256" s="453">
        <v>80</v>
      </c>
      <c r="G256" s="416" t="str">
        <f>IF(F256&lt;35,"Kém",IF(F256&lt;50,"yếu",IF(F256&lt;65,"Trung bình",IF(F256&lt;80,"Khá",IF(F256&lt;90,"Tốt","Xuất sắc")))))</f>
        <v>Tốt</v>
      </c>
      <c r="H256" s="144"/>
      <c r="I256" s="5"/>
      <c r="J256" s="262"/>
      <c r="K256" s="67"/>
    </row>
    <row r="257" spans="1:11" s="6" customFormat="1" ht="21.75" customHeight="1" x14ac:dyDescent="0.25">
      <c r="A257" s="420">
        <v>241</v>
      </c>
      <c r="B257" s="420">
        <v>45</v>
      </c>
      <c r="C257" s="669" t="s">
        <v>3271</v>
      </c>
      <c r="D257" s="452" t="s">
        <v>3272</v>
      </c>
      <c r="E257" s="474" t="s">
        <v>22</v>
      </c>
      <c r="F257" s="453">
        <v>81</v>
      </c>
      <c r="G257" s="416" t="str">
        <f>IF(F257&lt;35,"Kém",IF(F257&lt;50,"yếu",IF(F257&lt;65,"Trung bình",IF(F257&lt;80,"Khá",IF(F257&lt;90,"Tốt","Xuất sắc")))))</f>
        <v>Tốt</v>
      </c>
      <c r="H257" s="144"/>
      <c r="I257" s="5"/>
      <c r="J257" s="262"/>
      <c r="K257" s="67"/>
    </row>
    <row r="258" spans="1:11" s="6" customFormat="1" ht="21.75" customHeight="1" x14ac:dyDescent="0.25">
      <c r="A258" s="420">
        <v>242</v>
      </c>
      <c r="B258" s="420">
        <v>46</v>
      </c>
      <c r="C258" s="670" t="s">
        <v>3273</v>
      </c>
      <c r="D258" s="452" t="s">
        <v>3274</v>
      </c>
      <c r="E258" s="474" t="s">
        <v>158</v>
      </c>
      <c r="F258" s="453">
        <v>0</v>
      </c>
      <c r="G258" s="416" t="str">
        <f>IF(F258&lt;35,"Kém",IF(F258&lt;50,"yếu",IF(F258&lt;65,"Trung bình",IF(F258&lt;80,"Khá",IF(F258&lt;90,"Tốt","Xuất sắc")))))</f>
        <v>Kém</v>
      </c>
      <c r="H258" s="455"/>
      <c r="I258" s="5"/>
      <c r="J258" s="262"/>
      <c r="K258" s="67"/>
    </row>
    <row r="259" spans="1:11" s="6" customFormat="1" ht="21.75" customHeight="1" x14ac:dyDescent="0.25">
      <c r="A259" s="420">
        <v>243</v>
      </c>
      <c r="B259" s="420">
        <v>47</v>
      </c>
      <c r="C259" s="669" t="s">
        <v>3275</v>
      </c>
      <c r="D259" s="452" t="s">
        <v>3276</v>
      </c>
      <c r="E259" s="474" t="s">
        <v>3277</v>
      </c>
      <c r="F259" s="453">
        <v>98</v>
      </c>
      <c r="G259" s="416" t="str">
        <f>IF(F259&lt;35,"Kém",IF(F259&lt;50,"yếu",IF(F259&lt;65,"Trung bình",IF(F259&lt;80,"Khá",IF(F259&lt;90,"Tốt","Xuất sắc")))))</f>
        <v>Xuất sắc</v>
      </c>
      <c r="H259" s="144"/>
      <c r="I259" s="5"/>
      <c r="J259" s="262"/>
      <c r="K259" s="67"/>
    </row>
    <row r="260" spans="1:11" s="6" customFormat="1" ht="21.75" customHeight="1" x14ac:dyDescent="0.25">
      <c r="A260" s="420">
        <v>244</v>
      </c>
      <c r="B260" s="420">
        <v>48</v>
      </c>
      <c r="C260" s="670" t="s">
        <v>3278</v>
      </c>
      <c r="D260" s="452" t="s">
        <v>3279</v>
      </c>
      <c r="E260" s="474" t="s">
        <v>26</v>
      </c>
      <c r="F260" s="453">
        <v>0</v>
      </c>
      <c r="G260" s="416" t="str">
        <f>IF(F260&lt;35,"Kém",IF(F260&lt;50,"yếu",IF(F260&lt;65,"Trung bình",IF(F260&lt;80,"Khá",IF(F260&lt;90,"Tốt","Xuất sắc")))))</f>
        <v>Kém</v>
      </c>
      <c r="H260" s="455"/>
      <c r="I260" s="5"/>
      <c r="J260" s="262"/>
      <c r="K260" s="67"/>
    </row>
    <row r="261" spans="1:11" s="6" customFormat="1" ht="21.75" customHeight="1" x14ac:dyDescent="0.25">
      <c r="A261" s="420">
        <v>245</v>
      </c>
      <c r="B261" s="420">
        <v>49</v>
      </c>
      <c r="C261" s="669" t="s">
        <v>3280</v>
      </c>
      <c r="D261" s="452" t="s">
        <v>3281</v>
      </c>
      <c r="E261" s="474" t="s">
        <v>9</v>
      </c>
      <c r="F261" s="453">
        <v>92</v>
      </c>
      <c r="G261" s="416" t="str">
        <f>IF(F261&lt;35,"Kém",IF(F261&lt;50,"yếu",IF(F261&lt;65,"Trung bình",IF(F261&lt;80,"Khá",IF(F261&lt;90,"Tốt","Xuất sắc")))))</f>
        <v>Xuất sắc</v>
      </c>
      <c r="H261" s="144"/>
      <c r="I261" s="5"/>
      <c r="J261" s="262"/>
      <c r="K261" s="67"/>
    </row>
    <row r="262" spans="1:11" s="6" customFormat="1" ht="21.75" customHeight="1" x14ac:dyDescent="0.25">
      <c r="A262" s="420">
        <v>246</v>
      </c>
      <c r="B262" s="420">
        <v>50</v>
      </c>
      <c r="C262" s="669" t="s">
        <v>3282</v>
      </c>
      <c r="D262" s="452" t="s">
        <v>3283</v>
      </c>
      <c r="E262" s="474" t="s">
        <v>11</v>
      </c>
      <c r="F262" s="453">
        <v>81</v>
      </c>
      <c r="G262" s="416" t="str">
        <f>IF(F262&lt;35,"Kém",IF(F262&lt;50,"yếu",IF(F262&lt;65,"Trung bình",IF(F262&lt;80,"Khá",IF(F262&lt;90,"Tốt","Xuất sắc")))))</f>
        <v>Tốt</v>
      </c>
      <c r="H262" s="144"/>
      <c r="I262" s="5"/>
      <c r="J262" s="262"/>
      <c r="K262" s="67"/>
    </row>
    <row r="263" spans="1:11" s="6" customFormat="1" ht="21.75" customHeight="1" x14ac:dyDescent="0.25">
      <c r="A263" s="420">
        <v>247</v>
      </c>
      <c r="B263" s="420">
        <v>51</v>
      </c>
      <c r="C263" s="669" t="s">
        <v>3284</v>
      </c>
      <c r="D263" s="452" t="s">
        <v>3285</v>
      </c>
      <c r="E263" s="474" t="s">
        <v>81</v>
      </c>
      <c r="F263" s="453">
        <v>91</v>
      </c>
      <c r="G263" s="416" t="str">
        <f>IF(F263&lt;35,"Kém",IF(F263&lt;50,"yếu",IF(F263&lt;65,"Trung bình",IF(F263&lt;80,"Khá",IF(F263&lt;90,"Tốt","Xuất sắc")))))</f>
        <v>Xuất sắc</v>
      </c>
      <c r="H263" s="144"/>
      <c r="I263" s="5"/>
      <c r="J263" s="262"/>
      <c r="K263" s="67"/>
    </row>
    <row r="264" spans="1:11" s="6" customFormat="1" ht="21.75" customHeight="1" x14ac:dyDescent="0.25">
      <c r="A264" s="420">
        <v>248</v>
      </c>
      <c r="B264" s="420">
        <v>52</v>
      </c>
      <c r="C264" s="669" t="s">
        <v>3286</v>
      </c>
      <c r="D264" s="452" t="s">
        <v>3287</v>
      </c>
      <c r="E264" s="474" t="s">
        <v>275</v>
      </c>
      <c r="F264" s="453">
        <v>90</v>
      </c>
      <c r="G264" s="416" t="str">
        <f>IF(F264&lt;35,"Kém",IF(F264&lt;50,"yếu",IF(F264&lt;65,"Trung bình",IF(F264&lt;80,"Khá",IF(F264&lt;90,"Tốt","Xuất sắc")))))</f>
        <v>Xuất sắc</v>
      </c>
      <c r="H264" s="144"/>
      <c r="I264" s="5"/>
      <c r="J264" s="262"/>
      <c r="K264" s="67"/>
    </row>
    <row r="265" spans="1:11" s="6" customFormat="1" ht="21.75" customHeight="1" x14ac:dyDescent="0.25">
      <c r="A265" s="420">
        <v>249</v>
      </c>
      <c r="B265" s="420">
        <v>53</v>
      </c>
      <c r="C265" s="669" t="s">
        <v>3288</v>
      </c>
      <c r="D265" s="452" t="s">
        <v>3289</v>
      </c>
      <c r="E265" s="474" t="s">
        <v>331</v>
      </c>
      <c r="F265" s="453">
        <v>77</v>
      </c>
      <c r="G265" s="416" t="str">
        <f>IF(F265&lt;35,"Kém",IF(F265&lt;50,"yếu",IF(F265&lt;65,"Trung bình",IF(F265&lt;80,"Khá",IF(F265&lt;90,"Tốt","Xuất sắc")))))</f>
        <v>Khá</v>
      </c>
      <c r="H265" s="144"/>
      <c r="I265" s="5"/>
      <c r="J265" s="262"/>
      <c r="K265" s="67"/>
    </row>
    <row r="266" spans="1:11" s="6" customFormat="1" ht="21.75" customHeight="1" x14ac:dyDescent="0.25">
      <c r="A266" s="420">
        <v>250</v>
      </c>
      <c r="B266" s="420">
        <v>54</v>
      </c>
      <c r="C266" s="669" t="s">
        <v>3290</v>
      </c>
      <c r="D266" s="452" t="s">
        <v>3291</v>
      </c>
      <c r="E266" s="474" t="s">
        <v>3292</v>
      </c>
      <c r="F266" s="453">
        <v>44</v>
      </c>
      <c r="G266" s="416" t="str">
        <f>IF(F266&lt;35,"Kém",IF(F266&lt;50,"yếu",IF(F266&lt;65,"Trung bình",IF(F266&lt;80,"Khá",IF(F266&lt;90,"Tốt","Xuất sắc")))))</f>
        <v>yếu</v>
      </c>
      <c r="H266" s="144"/>
      <c r="I266" s="5"/>
      <c r="J266" s="262"/>
      <c r="K266" s="67"/>
    </row>
    <row r="267" spans="1:11" s="6" customFormat="1" ht="21.75" customHeight="1" x14ac:dyDescent="0.25">
      <c r="A267" s="420">
        <v>251</v>
      </c>
      <c r="B267" s="420">
        <v>55</v>
      </c>
      <c r="C267" s="669" t="s">
        <v>3293</v>
      </c>
      <c r="D267" s="452" t="s">
        <v>3294</v>
      </c>
      <c r="E267" s="474" t="s">
        <v>60</v>
      </c>
      <c r="F267" s="453">
        <v>77</v>
      </c>
      <c r="G267" s="416" t="str">
        <f>IF(F267&lt;35,"Kém",IF(F267&lt;50,"yếu",IF(F267&lt;65,"Trung bình",IF(F267&lt;80,"Khá",IF(F267&lt;90,"Tốt","Xuất sắc")))))</f>
        <v>Khá</v>
      </c>
      <c r="H267" s="144"/>
      <c r="I267" s="5"/>
      <c r="J267" s="262"/>
      <c r="K267" s="67"/>
    </row>
    <row r="268" spans="1:11" s="6" customFormat="1" ht="21.75" customHeight="1" x14ac:dyDescent="0.25">
      <c r="A268" s="420">
        <v>252</v>
      </c>
      <c r="B268" s="420">
        <v>56</v>
      </c>
      <c r="C268" s="669" t="s">
        <v>3295</v>
      </c>
      <c r="D268" s="452" t="s">
        <v>3296</v>
      </c>
      <c r="E268" s="474" t="s">
        <v>17</v>
      </c>
      <c r="F268" s="453">
        <v>81</v>
      </c>
      <c r="G268" s="416" t="str">
        <f>IF(F268&lt;35,"Kém",IF(F268&lt;50,"yếu",IF(F268&lt;65,"Trung bình",IF(F268&lt;80,"Khá",IF(F268&lt;90,"Tốt","Xuất sắc")))))</f>
        <v>Tốt</v>
      </c>
      <c r="H268" s="144"/>
      <c r="I268" s="5"/>
      <c r="J268" s="262"/>
      <c r="K268" s="67"/>
    </row>
    <row r="269" spans="1:11" s="6" customFormat="1" ht="21.75" customHeight="1" x14ac:dyDescent="0.25">
      <c r="A269" s="420">
        <v>253</v>
      </c>
      <c r="B269" s="420">
        <v>57</v>
      </c>
      <c r="C269" s="669" t="s">
        <v>3297</v>
      </c>
      <c r="D269" s="452" t="s">
        <v>3298</v>
      </c>
      <c r="E269" s="474" t="s">
        <v>175</v>
      </c>
      <c r="F269" s="453">
        <v>72</v>
      </c>
      <c r="G269" s="416" t="str">
        <f>IF(F269&lt;35,"Kém",IF(F269&lt;50,"yếu",IF(F269&lt;65,"Trung bình",IF(F269&lt;80,"Khá",IF(F269&lt;90,"Tốt","Xuất sắc")))))</f>
        <v>Khá</v>
      </c>
      <c r="H269" s="144"/>
      <c r="I269" s="5"/>
      <c r="J269" s="262"/>
      <c r="K269" s="67"/>
    </row>
    <row r="270" spans="1:11" s="6" customFormat="1" ht="21.75" customHeight="1" x14ac:dyDescent="0.25">
      <c r="A270" s="420">
        <v>254</v>
      </c>
      <c r="B270" s="420">
        <v>58</v>
      </c>
      <c r="C270" s="669" t="s">
        <v>3299</v>
      </c>
      <c r="D270" s="452" t="s">
        <v>1505</v>
      </c>
      <c r="E270" s="474" t="s">
        <v>61</v>
      </c>
      <c r="F270" s="453">
        <v>81</v>
      </c>
      <c r="G270" s="416" t="str">
        <f>IF(F270&lt;35,"Kém",IF(F270&lt;50,"yếu",IF(F270&lt;65,"Trung bình",IF(F270&lt;80,"Khá",IF(F270&lt;90,"Tốt","Xuất sắc")))))</f>
        <v>Tốt</v>
      </c>
      <c r="H270" s="144"/>
      <c r="I270" s="5"/>
      <c r="J270" s="262"/>
      <c r="K270" s="67"/>
    </row>
    <row r="271" spans="1:11" s="6" customFormat="1" ht="21.75" customHeight="1" x14ac:dyDescent="0.25">
      <c r="A271" s="420">
        <v>255</v>
      </c>
      <c r="B271" s="420">
        <v>59</v>
      </c>
      <c r="C271" s="669" t="s">
        <v>3300</v>
      </c>
      <c r="D271" s="452" t="s">
        <v>3301</v>
      </c>
      <c r="E271" s="474" t="s">
        <v>61</v>
      </c>
      <c r="F271" s="453">
        <v>81</v>
      </c>
      <c r="G271" s="416" t="str">
        <f>IF(F271&lt;35,"Kém",IF(F271&lt;50,"yếu",IF(F271&lt;65,"Trung bình",IF(F271&lt;80,"Khá",IF(F271&lt;90,"Tốt","Xuất sắc")))))</f>
        <v>Tốt</v>
      </c>
      <c r="H271" s="144"/>
      <c r="I271" s="5"/>
      <c r="J271" s="262"/>
      <c r="K271" s="67"/>
    </row>
    <row r="272" spans="1:11" s="6" customFormat="1" ht="21.75" customHeight="1" x14ac:dyDescent="0.25">
      <c r="A272" s="420">
        <v>256</v>
      </c>
      <c r="B272" s="420">
        <v>60</v>
      </c>
      <c r="C272" s="669" t="s">
        <v>3302</v>
      </c>
      <c r="D272" s="452" t="s">
        <v>3303</v>
      </c>
      <c r="E272" s="474" t="s">
        <v>5</v>
      </c>
      <c r="F272" s="453">
        <v>81</v>
      </c>
      <c r="G272" s="416" t="str">
        <f>IF(F272&lt;35,"Kém",IF(F272&lt;50,"yếu",IF(F272&lt;65,"Trung bình",IF(F272&lt;80,"Khá",IF(F272&lt;90,"Tốt","Xuất sắc")))))</f>
        <v>Tốt</v>
      </c>
      <c r="H272" s="144"/>
      <c r="I272" s="5"/>
      <c r="J272" s="262"/>
      <c r="K272" s="67"/>
    </row>
    <row r="273" spans="1:11" s="6" customFormat="1" ht="21.75" customHeight="1" x14ac:dyDescent="0.25">
      <c r="A273" s="420">
        <v>257</v>
      </c>
      <c r="B273" s="420">
        <v>61</v>
      </c>
      <c r="C273" s="669" t="s">
        <v>3304</v>
      </c>
      <c r="D273" s="452" t="s">
        <v>3305</v>
      </c>
      <c r="E273" s="474" t="s">
        <v>139</v>
      </c>
      <c r="F273" s="453">
        <v>77</v>
      </c>
      <c r="G273" s="416" t="str">
        <f>IF(F273&lt;35,"Kém",IF(F273&lt;50,"yếu",IF(F273&lt;65,"Trung bình",IF(F273&lt;80,"Khá",IF(F273&lt;90,"Tốt","Xuất sắc")))))</f>
        <v>Khá</v>
      </c>
      <c r="H273" s="144"/>
      <c r="I273" s="5"/>
      <c r="J273" s="262"/>
      <c r="K273" s="67"/>
    </row>
    <row r="274" spans="1:11" s="6" customFormat="1" ht="21.75" customHeight="1" x14ac:dyDescent="0.25">
      <c r="A274" s="420">
        <v>258</v>
      </c>
      <c r="B274" s="420">
        <v>62</v>
      </c>
      <c r="C274" s="671" t="s">
        <v>3306</v>
      </c>
      <c r="D274" s="452" t="s">
        <v>3307</v>
      </c>
      <c r="E274" s="474" t="s">
        <v>24</v>
      </c>
      <c r="F274" s="453">
        <v>94</v>
      </c>
      <c r="G274" s="416" t="str">
        <f>IF(F274&lt;35,"Kém",IF(F274&lt;50,"yếu",IF(F274&lt;65,"Trung bình",IF(F274&lt;80,"Khá",IF(F274&lt;90,"Tốt","Xuất sắc")))))</f>
        <v>Xuất sắc</v>
      </c>
      <c r="H274" s="144"/>
      <c r="I274" s="5"/>
      <c r="J274" s="262"/>
      <c r="K274" s="67"/>
    </row>
    <row r="275" spans="1:11" s="6" customFormat="1" ht="21.75" customHeight="1" x14ac:dyDescent="0.25">
      <c r="A275" s="685" t="s">
        <v>3308</v>
      </c>
      <c r="B275" s="686"/>
      <c r="C275" s="686"/>
      <c r="D275" s="686"/>
      <c r="E275" s="686"/>
      <c r="F275" s="686"/>
      <c r="G275" s="686"/>
      <c r="H275" s="687"/>
      <c r="I275" s="5"/>
      <c r="J275" s="5"/>
      <c r="K275" s="5"/>
    </row>
    <row r="276" spans="1:11" s="6" customFormat="1" ht="21.75" customHeight="1" x14ac:dyDescent="0.25">
      <c r="A276" s="420">
        <v>259</v>
      </c>
      <c r="B276" s="420">
        <v>1</v>
      </c>
      <c r="C276" s="578" t="s">
        <v>3309</v>
      </c>
      <c r="D276" s="458" t="s">
        <v>18</v>
      </c>
      <c r="E276" s="458" t="s">
        <v>67</v>
      </c>
      <c r="F276" s="508">
        <v>85</v>
      </c>
      <c r="G276" s="416" t="str">
        <f>IF(F276&lt;35,"Kém",IF(F276&lt;50,"yếu",IF(F276&lt;65,"Trung bình",IF(F276&lt;80,"Khá",IF(F276&lt;90,"Tốt","Xuất sắc")))))</f>
        <v>Tốt</v>
      </c>
      <c r="H276" s="524"/>
      <c r="I276" s="39"/>
      <c r="J276" s="262" t="s">
        <v>3310</v>
      </c>
      <c r="K276" s="67"/>
    </row>
    <row r="277" spans="1:11" s="6" customFormat="1" ht="21.75" customHeight="1" x14ac:dyDescent="0.25">
      <c r="A277" s="420">
        <v>260</v>
      </c>
      <c r="B277" s="420">
        <v>2</v>
      </c>
      <c r="C277" s="578" t="s">
        <v>3311</v>
      </c>
      <c r="D277" s="458" t="s">
        <v>3312</v>
      </c>
      <c r="E277" s="458" t="s">
        <v>34</v>
      </c>
      <c r="F277" s="508">
        <v>83</v>
      </c>
      <c r="G277" s="416" t="str">
        <f>IF(F277&lt;35,"Kém",IF(F277&lt;50,"yếu",IF(F277&lt;65,"Trung bình",IF(F277&lt;80,"Khá",IF(F277&lt;90,"Tốt","Xuất sắc")))))</f>
        <v>Tốt</v>
      </c>
      <c r="H277" s="524"/>
      <c r="I277" s="39"/>
      <c r="J277" s="412" t="s">
        <v>432</v>
      </c>
      <c r="K277" s="459" t="s">
        <v>433</v>
      </c>
    </row>
    <row r="278" spans="1:11" s="6" customFormat="1" ht="21.75" customHeight="1" x14ac:dyDescent="0.25">
      <c r="A278" s="420">
        <v>261</v>
      </c>
      <c r="B278" s="420">
        <v>3</v>
      </c>
      <c r="C278" s="672" t="s">
        <v>3313</v>
      </c>
      <c r="D278" s="458" t="s">
        <v>159</v>
      </c>
      <c r="E278" s="458" t="s">
        <v>34</v>
      </c>
      <c r="F278" s="508">
        <v>81</v>
      </c>
      <c r="G278" s="416" t="str">
        <f>IF(F278&lt;35,"Kém",IF(F278&lt;50,"yếu",IF(F278&lt;65,"Trung bình",IF(F278&lt;80,"Khá",IF(F278&lt;90,"Tốt","Xuất sắc")))))</f>
        <v>Tốt</v>
      </c>
      <c r="H278" s="524"/>
      <c r="I278" s="39"/>
      <c r="J278" s="88" t="s">
        <v>72</v>
      </c>
      <c r="K278" s="210">
        <f>COUNTIF($G$276:$G$343,"Xuất sắc")</f>
        <v>15</v>
      </c>
    </row>
    <row r="279" spans="1:11" s="6" customFormat="1" ht="21.75" customHeight="1" x14ac:dyDescent="0.25">
      <c r="A279" s="420">
        <v>262</v>
      </c>
      <c r="B279" s="420">
        <v>4</v>
      </c>
      <c r="C279" s="673" t="s">
        <v>3314</v>
      </c>
      <c r="D279" s="460" t="s">
        <v>1204</v>
      </c>
      <c r="E279" s="460" t="s">
        <v>34</v>
      </c>
      <c r="F279" s="508">
        <v>45</v>
      </c>
      <c r="G279" s="416" t="str">
        <f>IF(F279&lt;35,"Kém",IF(F279&lt;50,"yếu",IF(F279&lt;65,"Trung bình",IF(F279&lt;80,"Khá",IF(F279&lt;90,"Tốt","Xuất sắc")))))</f>
        <v>yếu</v>
      </c>
      <c r="H279" s="524"/>
      <c r="I279" s="39"/>
      <c r="J279" s="88" t="s">
        <v>31</v>
      </c>
      <c r="K279" s="210">
        <f>COUNTIF($G$276:$G$343,"Tốt")</f>
        <v>38</v>
      </c>
    </row>
    <row r="280" spans="1:11" s="6" customFormat="1" ht="21.75" customHeight="1" x14ac:dyDescent="0.25">
      <c r="A280" s="420">
        <v>263</v>
      </c>
      <c r="B280" s="420">
        <v>5</v>
      </c>
      <c r="C280" s="674" t="s">
        <v>3315</v>
      </c>
      <c r="D280" s="461" t="s">
        <v>183</v>
      </c>
      <c r="E280" s="461" t="s">
        <v>129</v>
      </c>
      <c r="F280" s="508">
        <v>91</v>
      </c>
      <c r="G280" s="416" t="str">
        <f>IF(F280&lt;35,"Kém",IF(F280&lt;50,"yếu",IF(F280&lt;65,"Trung bình",IF(F280&lt;80,"Khá",IF(F280&lt;90,"Tốt","Xuất sắc")))))</f>
        <v>Xuất sắc</v>
      </c>
      <c r="H280" s="524"/>
      <c r="I280" s="39"/>
      <c r="J280" s="88" t="s">
        <v>68</v>
      </c>
      <c r="K280" s="210">
        <f>COUNTIF($G$276:$G$343,"Khá")</f>
        <v>6</v>
      </c>
    </row>
    <row r="281" spans="1:11" s="6" customFormat="1" ht="21.75" customHeight="1" x14ac:dyDescent="0.25">
      <c r="A281" s="420">
        <v>264</v>
      </c>
      <c r="B281" s="420">
        <v>6</v>
      </c>
      <c r="C281" s="674" t="s">
        <v>3316</v>
      </c>
      <c r="D281" s="461" t="s">
        <v>128</v>
      </c>
      <c r="E281" s="461" t="s">
        <v>129</v>
      </c>
      <c r="F281" s="508">
        <v>80</v>
      </c>
      <c r="G281" s="416" t="str">
        <f>IF(F281&lt;35,"Kém",IF(F281&lt;50,"yếu",IF(F281&lt;65,"Trung bình",IF(F281&lt;80,"Khá",IF(F281&lt;90,"Tốt","Xuất sắc")))))</f>
        <v>Tốt</v>
      </c>
      <c r="H281" s="524"/>
      <c r="I281" s="39"/>
      <c r="J281" s="88" t="s">
        <v>96</v>
      </c>
      <c r="K281" s="210">
        <f>COUNTIF($G$276:$G$343,"Trung bình")</f>
        <v>5</v>
      </c>
    </row>
    <row r="282" spans="1:11" s="6" customFormat="1" ht="21.75" customHeight="1" x14ac:dyDescent="0.25">
      <c r="A282" s="420">
        <v>265</v>
      </c>
      <c r="B282" s="420">
        <v>7</v>
      </c>
      <c r="C282" s="674" t="s">
        <v>3317</v>
      </c>
      <c r="D282" s="461" t="s">
        <v>57</v>
      </c>
      <c r="E282" s="461" t="s">
        <v>129</v>
      </c>
      <c r="F282" s="508">
        <v>82</v>
      </c>
      <c r="G282" s="416" t="str">
        <f>IF(F282&lt;35,"Kém",IF(F282&lt;50,"yếu",IF(F282&lt;65,"Trung bình",IF(F282&lt;80,"Khá",IF(F282&lt;90,"Tốt","Xuất sắc")))))</f>
        <v>Tốt</v>
      </c>
      <c r="H282" s="524"/>
      <c r="I282" s="39"/>
      <c r="J282" s="88" t="s">
        <v>92</v>
      </c>
      <c r="K282" s="210">
        <f>COUNTIF($G$276:$G$343,"Yếu")</f>
        <v>3</v>
      </c>
    </row>
    <row r="283" spans="1:11" s="6" customFormat="1" ht="21.75" customHeight="1" x14ac:dyDescent="0.25">
      <c r="A283" s="420">
        <v>266</v>
      </c>
      <c r="B283" s="420">
        <v>8</v>
      </c>
      <c r="C283" s="674" t="s">
        <v>3318</v>
      </c>
      <c r="D283" s="461" t="s">
        <v>18</v>
      </c>
      <c r="E283" s="461" t="s">
        <v>129</v>
      </c>
      <c r="F283" s="508">
        <v>83</v>
      </c>
      <c r="G283" s="416" t="str">
        <f>IF(F283&lt;35,"Kém",IF(F283&lt;50,"yếu",IF(F283&lt;65,"Trung bình",IF(F283&lt;80,"Khá",IF(F283&lt;90,"Tốt","Xuất sắc")))))</f>
        <v>Tốt</v>
      </c>
      <c r="H283" s="524"/>
      <c r="I283" s="39"/>
      <c r="J283" s="88" t="s">
        <v>267</v>
      </c>
      <c r="K283" s="210">
        <f>COUNTIF($G$276:$G$343,"Kém")</f>
        <v>0</v>
      </c>
    </row>
    <row r="284" spans="1:11" s="6" customFormat="1" ht="21.75" customHeight="1" x14ac:dyDescent="0.25">
      <c r="A284" s="420">
        <v>267</v>
      </c>
      <c r="B284" s="420">
        <v>9</v>
      </c>
      <c r="C284" s="674" t="s">
        <v>3319</v>
      </c>
      <c r="D284" s="461" t="s">
        <v>65</v>
      </c>
      <c r="E284" s="461" t="s">
        <v>129</v>
      </c>
      <c r="F284" s="508">
        <v>71</v>
      </c>
      <c r="G284" s="416" t="str">
        <f>IF(F284&lt;35,"Kém",IF(F284&lt;50,"yếu",IF(F284&lt;65,"Trung bình",IF(F284&lt;80,"Khá",IF(F284&lt;90,"Tốt","Xuất sắc")))))</f>
        <v>Khá</v>
      </c>
      <c r="H284" s="524"/>
      <c r="I284" s="39"/>
      <c r="J284" s="88" t="s">
        <v>518</v>
      </c>
      <c r="K284" s="210">
        <v>1</v>
      </c>
    </row>
    <row r="285" spans="1:11" s="6" customFormat="1" ht="21.75" customHeight="1" x14ac:dyDescent="0.25">
      <c r="A285" s="420">
        <v>268</v>
      </c>
      <c r="B285" s="420">
        <v>10</v>
      </c>
      <c r="C285" s="674" t="s">
        <v>3320</v>
      </c>
      <c r="D285" s="461" t="s">
        <v>328</v>
      </c>
      <c r="E285" s="461" t="s">
        <v>6</v>
      </c>
      <c r="F285" s="508">
        <v>90</v>
      </c>
      <c r="G285" s="416" t="str">
        <f>IF(F285&lt;35,"Kém",IF(F285&lt;50,"yếu",IF(F285&lt;65,"Trung bình",IF(F285&lt;80,"Khá",IF(F285&lt;90,"Tốt","Xuất sắc")))))</f>
        <v>Xuất sắc</v>
      </c>
      <c r="H285" s="524"/>
      <c r="I285" s="39"/>
      <c r="J285" s="456" t="s">
        <v>434</v>
      </c>
      <c r="K285" s="462">
        <f>SUM(K278:K284)</f>
        <v>68</v>
      </c>
    </row>
    <row r="286" spans="1:11" s="6" customFormat="1" ht="21.75" customHeight="1" x14ac:dyDescent="0.25">
      <c r="A286" s="420">
        <v>269</v>
      </c>
      <c r="B286" s="420">
        <v>11</v>
      </c>
      <c r="C286" s="674" t="s">
        <v>3321</v>
      </c>
      <c r="D286" s="461" t="s">
        <v>3322</v>
      </c>
      <c r="E286" s="461" t="s">
        <v>437</v>
      </c>
      <c r="F286" s="508">
        <v>52</v>
      </c>
      <c r="G286" s="416" t="str">
        <f>IF(F286&lt;35,"Kém",IF(F286&lt;50,"yếu",IF(F286&lt;65,"Trung bình",IF(F286&lt;80,"Khá",IF(F286&lt;90,"Tốt","Xuất sắc")))))</f>
        <v>Trung bình</v>
      </c>
      <c r="H286" s="524"/>
      <c r="I286" s="39"/>
      <c r="J286" s="5"/>
      <c r="K286" s="5"/>
    </row>
    <row r="287" spans="1:11" s="6" customFormat="1" ht="21.75" customHeight="1" x14ac:dyDescent="0.25">
      <c r="A287" s="420">
        <v>270</v>
      </c>
      <c r="B287" s="420">
        <v>12</v>
      </c>
      <c r="C287" s="674" t="s">
        <v>3323</v>
      </c>
      <c r="D287" s="461" t="s">
        <v>57</v>
      </c>
      <c r="E287" s="461" t="s">
        <v>142</v>
      </c>
      <c r="F287" s="508">
        <v>83</v>
      </c>
      <c r="G287" s="416" t="str">
        <f>IF(F287&lt;35,"Kém",IF(F287&lt;50,"yếu",IF(F287&lt;65,"Trung bình",IF(F287&lt;80,"Khá",IF(F287&lt;90,"Tốt","Xuất sắc")))))</f>
        <v>Tốt</v>
      </c>
      <c r="H287" s="524"/>
      <c r="I287" s="39"/>
      <c r="J287" s="5"/>
      <c r="K287" s="5"/>
    </row>
    <row r="288" spans="1:11" s="6" customFormat="1" ht="21.75" customHeight="1" x14ac:dyDescent="0.25">
      <c r="A288" s="420">
        <v>271</v>
      </c>
      <c r="B288" s="420">
        <v>13</v>
      </c>
      <c r="C288" s="674" t="s">
        <v>3324</v>
      </c>
      <c r="D288" s="461" t="s">
        <v>151</v>
      </c>
      <c r="E288" s="461" t="s">
        <v>38</v>
      </c>
      <c r="F288" s="508">
        <v>83</v>
      </c>
      <c r="G288" s="416" t="str">
        <f>IF(F288&lt;35,"Kém",IF(F288&lt;50,"yếu",IF(F288&lt;65,"Trung bình",IF(F288&lt;80,"Khá",IF(F288&lt;90,"Tốt","Xuất sắc")))))</f>
        <v>Tốt</v>
      </c>
      <c r="H288" s="524"/>
      <c r="I288" s="39"/>
      <c r="J288" s="5"/>
      <c r="K288" s="5"/>
    </row>
    <row r="289" spans="1:11" s="6" customFormat="1" ht="21.75" customHeight="1" x14ac:dyDescent="0.25">
      <c r="A289" s="420">
        <v>272</v>
      </c>
      <c r="B289" s="420">
        <v>14</v>
      </c>
      <c r="C289" s="674" t="s">
        <v>3325</v>
      </c>
      <c r="D289" s="461" t="s">
        <v>487</v>
      </c>
      <c r="E289" s="461" t="s">
        <v>39</v>
      </c>
      <c r="F289" s="508">
        <v>76</v>
      </c>
      <c r="G289" s="416" t="str">
        <f>IF(F289&lt;35,"Kém",IF(F289&lt;50,"yếu",IF(F289&lt;65,"Trung bình",IF(F289&lt;80,"Khá",IF(F289&lt;90,"Tốt","Xuất sắc")))))</f>
        <v>Khá</v>
      </c>
      <c r="H289" s="524"/>
      <c r="I289" s="39"/>
      <c r="J289" s="5"/>
      <c r="K289" s="5"/>
    </row>
    <row r="290" spans="1:11" s="6" customFormat="1" ht="21.75" customHeight="1" x14ac:dyDescent="0.25">
      <c r="A290" s="420">
        <v>273</v>
      </c>
      <c r="B290" s="420">
        <v>15</v>
      </c>
      <c r="C290" s="674" t="s">
        <v>3326</v>
      </c>
      <c r="D290" s="461" t="s">
        <v>477</v>
      </c>
      <c r="E290" s="461" t="s">
        <v>154</v>
      </c>
      <c r="F290" s="508">
        <v>90</v>
      </c>
      <c r="G290" s="416" t="str">
        <f>IF(F290&lt;35,"Kém",IF(F290&lt;50,"yếu",IF(F290&lt;65,"Trung bình",IF(F290&lt;80,"Khá",IF(F290&lt;90,"Tốt","Xuất sắc")))))</f>
        <v>Xuất sắc</v>
      </c>
      <c r="H290" s="524"/>
      <c r="I290" s="39"/>
      <c r="J290" s="5"/>
      <c r="K290" s="5"/>
    </row>
    <row r="291" spans="1:11" s="6" customFormat="1" ht="21.75" customHeight="1" x14ac:dyDescent="0.25">
      <c r="A291" s="420">
        <v>274</v>
      </c>
      <c r="B291" s="420">
        <v>16</v>
      </c>
      <c r="C291" s="674" t="s">
        <v>3327</v>
      </c>
      <c r="D291" s="461" t="s">
        <v>269</v>
      </c>
      <c r="E291" s="461" t="s">
        <v>14</v>
      </c>
      <c r="F291" s="508">
        <v>84</v>
      </c>
      <c r="G291" s="416" t="str">
        <f>IF(F291&lt;35,"Kém",IF(F291&lt;50,"yếu",IF(F291&lt;65,"Trung bình",IF(F291&lt;80,"Khá",IF(F291&lt;90,"Tốt","Xuất sắc")))))</f>
        <v>Tốt</v>
      </c>
      <c r="H291" s="524"/>
      <c r="I291" s="39"/>
      <c r="J291" s="5"/>
      <c r="K291" s="5"/>
    </row>
    <row r="292" spans="1:11" s="6" customFormat="1" ht="21.75" customHeight="1" x14ac:dyDescent="0.25">
      <c r="A292" s="420">
        <v>275</v>
      </c>
      <c r="B292" s="420">
        <v>17</v>
      </c>
      <c r="C292" s="674" t="s">
        <v>3328</v>
      </c>
      <c r="D292" s="461" t="s">
        <v>46</v>
      </c>
      <c r="E292" s="461" t="s">
        <v>14</v>
      </c>
      <c r="F292" s="508">
        <v>81</v>
      </c>
      <c r="G292" s="416" t="str">
        <f>IF(F292&lt;35,"Kém",IF(F292&lt;50,"yếu",IF(F292&lt;65,"Trung bình",IF(F292&lt;80,"Khá",IF(F292&lt;90,"Tốt","Xuất sắc")))))</f>
        <v>Tốt</v>
      </c>
      <c r="H292" s="473"/>
      <c r="I292" s="39"/>
      <c r="J292" s="5"/>
      <c r="K292" s="5"/>
    </row>
    <row r="293" spans="1:11" s="6" customFormat="1" ht="21.75" customHeight="1" x14ac:dyDescent="0.25">
      <c r="A293" s="420">
        <v>276</v>
      </c>
      <c r="B293" s="420">
        <v>18</v>
      </c>
      <c r="C293" s="674" t="s">
        <v>3329</v>
      </c>
      <c r="D293" s="461" t="s">
        <v>18</v>
      </c>
      <c r="E293" s="461" t="s">
        <v>178</v>
      </c>
      <c r="F293" s="508">
        <v>83</v>
      </c>
      <c r="G293" s="416" t="str">
        <f>IF(F293&lt;35,"Kém",IF(F293&lt;50,"yếu",IF(F293&lt;65,"Trung bình",IF(F293&lt;80,"Khá",IF(F293&lt;90,"Tốt","Xuất sắc")))))</f>
        <v>Tốt</v>
      </c>
      <c r="H293" s="473"/>
      <c r="I293" s="39"/>
      <c r="J293" s="5"/>
      <c r="K293" s="5"/>
    </row>
    <row r="294" spans="1:11" s="6" customFormat="1" ht="21.75" customHeight="1" x14ac:dyDescent="0.25">
      <c r="A294" s="420">
        <v>277</v>
      </c>
      <c r="B294" s="420">
        <v>19</v>
      </c>
      <c r="C294" s="674" t="s">
        <v>3330</v>
      </c>
      <c r="D294" s="461" t="s">
        <v>3331</v>
      </c>
      <c r="E294" s="461" t="s">
        <v>40</v>
      </c>
      <c r="F294" s="508">
        <v>83</v>
      </c>
      <c r="G294" s="416" t="str">
        <f>IF(F294&lt;35,"Kém",IF(F294&lt;50,"yếu",IF(F294&lt;65,"Trung bình",IF(F294&lt;80,"Khá",IF(F294&lt;90,"Tốt","Xuất sắc")))))</f>
        <v>Tốt</v>
      </c>
      <c r="H294" s="473"/>
      <c r="I294" s="39"/>
      <c r="J294" s="5"/>
      <c r="K294" s="5"/>
    </row>
    <row r="295" spans="1:11" s="6" customFormat="1" ht="21.75" customHeight="1" x14ac:dyDescent="0.25">
      <c r="A295" s="420">
        <v>278</v>
      </c>
      <c r="B295" s="420">
        <v>20</v>
      </c>
      <c r="C295" s="674" t="s">
        <v>3332</v>
      </c>
      <c r="D295" s="461" t="s">
        <v>1469</v>
      </c>
      <c r="E295" s="461" t="s">
        <v>40</v>
      </c>
      <c r="F295" s="508">
        <v>89</v>
      </c>
      <c r="G295" s="416" t="str">
        <f>IF(F295&lt;35,"Kém",IF(F295&lt;50,"yếu",IF(F295&lt;65,"Trung bình",IF(F295&lt;80,"Khá",IF(F295&lt;90,"Tốt","Xuất sắc")))))</f>
        <v>Tốt</v>
      </c>
      <c r="H295" s="473"/>
      <c r="I295" s="39"/>
      <c r="J295" s="5"/>
      <c r="K295" s="5"/>
    </row>
    <row r="296" spans="1:11" s="6" customFormat="1" ht="21.75" customHeight="1" x14ac:dyDescent="0.25">
      <c r="A296" s="420">
        <v>279</v>
      </c>
      <c r="B296" s="420">
        <v>21</v>
      </c>
      <c r="C296" s="674" t="s">
        <v>3333</v>
      </c>
      <c r="D296" s="461" t="s">
        <v>3334</v>
      </c>
      <c r="E296" s="461" t="s">
        <v>132</v>
      </c>
      <c r="F296" s="508">
        <v>90</v>
      </c>
      <c r="G296" s="416" t="str">
        <f>IF(F296&lt;35,"Kém",IF(F296&lt;50,"yếu",IF(F296&lt;65,"Trung bình",IF(F296&lt;80,"Khá",IF(F296&lt;90,"Tốt","Xuất sắc")))))</f>
        <v>Xuất sắc</v>
      </c>
      <c r="H296" s="473"/>
      <c r="I296" s="39"/>
      <c r="J296" s="5"/>
      <c r="K296" s="5"/>
    </row>
    <row r="297" spans="1:11" s="6" customFormat="1" ht="21.75" customHeight="1" x14ac:dyDescent="0.25">
      <c r="A297" s="420">
        <v>280</v>
      </c>
      <c r="B297" s="420">
        <v>22</v>
      </c>
      <c r="C297" s="674" t="s">
        <v>3335</v>
      </c>
      <c r="D297" s="461" t="s">
        <v>2698</v>
      </c>
      <c r="E297" s="461" t="s">
        <v>41</v>
      </c>
      <c r="F297" s="508">
        <v>83</v>
      </c>
      <c r="G297" s="416" t="str">
        <f>IF(F297&lt;35,"Kém",IF(F297&lt;50,"yếu",IF(F297&lt;65,"Trung bình",IF(F297&lt;80,"Khá",IF(F297&lt;90,"Tốt","Xuất sắc")))))</f>
        <v>Tốt</v>
      </c>
      <c r="H297" s="473"/>
      <c r="I297" s="39"/>
      <c r="J297" s="5"/>
      <c r="K297" s="5"/>
    </row>
    <row r="298" spans="1:11" s="6" customFormat="1" ht="21.75" customHeight="1" x14ac:dyDescent="0.25">
      <c r="A298" s="420">
        <v>281</v>
      </c>
      <c r="B298" s="420">
        <v>23</v>
      </c>
      <c r="C298" s="674" t="s">
        <v>3336</v>
      </c>
      <c r="D298" s="461" t="s">
        <v>3337</v>
      </c>
      <c r="E298" s="461" t="s">
        <v>95</v>
      </c>
      <c r="F298" s="508">
        <v>50</v>
      </c>
      <c r="G298" s="416" t="str">
        <f>IF(F298&lt;35,"Kém",IF(F298&lt;50,"yếu",IF(F298&lt;65,"Trung bình",IF(F298&lt;80,"Khá",IF(F298&lt;90,"Tốt","Xuất sắc")))))</f>
        <v>Trung bình</v>
      </c>
      <c r="H298" s="473"/>
      <c r="I298" s="39"/>
      <c r="J298" s="5"/>
      <c r="K298" s="5"/>
    </row>
    <row r="299" spans="1:11" s="6" customFormat="1" ht="21.75" customHeight="1" x14ac:dyDescent="0.25">
      <c r="A299" s="420">
        <v>282</v>
      </c>
      <c r="B299" s="420">
        <v>24</v>
      </c>
      <c r="C299" s="674" t="s">
        <v>3338</v>
      </c>
      <c r="D299" s="461" t="s">
        <v>3339</v>
      </c>
      <c r="E299" s="461" t="s">
        <v>76</v>
      </c>
      <c r="F299" s="508">
        <v>100</v>
      </c>
      <c r="G299" s="416" t="str">
        <f>IF(F299&lt;35,"Kém",IF(F299&lt;50,"yếu",IF(F299&lt;65,"Trung bình",IF(F299&lt;80,"Khá",IF(F299&lt;90,"Tốt","Xuất sắc")))))</f>
        <v>Xuất sắc</v>
      </c>
      <c r="H299" s="473"/>
      <c r="I299" s="39"/>
      <c r="J299" s="5"/>
      <c r="K299" s="5"/>
    </row>
    <row r="300" spans="1:11" s="6" customFormat="1" ht="21.75" customHeight="1" x14ac:dyDescent="0.25">
      <c r="A300" s="420">
        <v>283</v>
      </c>
      <c r="B300" s="420">
        <v>25</v>
      </c>
      <c r="C300" s="674" t="s">
        <v>3340</v>
      </c>
      <c r="D300" s="461" t="s">
        <v>3341</v>
      </c>
      <c r="E300" s="461" t="s">
        <v>20</v>
      </c>
      <c r="F300" s="508">
        <v>86</v>
      </c>
      <c r="G300" s="416" t="str">
        <f>IF(F300&lt;35,"Kém",IF(F300&lt;50,"yếu",IF(F300&lt;65,"Trung bình",IF(F300&lt;80,"Khá",IF(F300&lt;90,"Tốt","Xuất sắc")))))</f>
        <v>Tốt</v>
      </c>
      <c r="H300" s="473"/>
      <c r="I300" s="39"/>
      <c r="J300" s="5"/>
      <c r="K300" s="5"/>
    </row>
    <row r="301" spans="1:11" s="6" customFormat="1" ht="21.75" customHeight="1" x14ac:dyDescent="0.25">
      <c r="A301" s="420">
        <v>284</v>
      </c>
      <c r="B301" s="420">
        <v>26</v>
      </c>
      <c r="C301" s="674" t="s">
        <v>3342</v>
      </c>
      <c r="D301" s="461" t="s">
        <v>3343</v>
      </c>
      <c r="E301" s="461" t="s">
        <v>112</v>
      </c>
      <c r="F301" s="508">
        <v>82</v>
      </c>
      <c r="G301" s="416" t="str">
        <f>IF(F301&lt;35,"Kém",IF(F301&lt;50,"yếu",IF(F301&lt;65,"Trung bình",IF(F301&lt;80,"Khá",IF(F301&lt;90,"Tốt","Xuất sắc")))))</f>
        <v>Tốt</v>
      </c>
      <c r="H301" s="473"/>
      <c r="I301" s="39"/>
      <c r="J301" s="5"/>
      <c r="K301" s="5"/>
    </row>
    <row r="302" spans="1:11" s="6" customFormat="1" ht="21.75" customHeight="1" x14ac:dyDescent="0.25">
      <c r="A302" s="420">
        <v>285</v>
      </c>
      <c r="B302" s="420">
        <v>27</v>
      </c>
      <c r="C302" s="674" t="s">
        <v>3344</v>
      </c>
      <c r="D302" s="461" t="s">
        <v>18</v>
      </c>
      <c r="E302" s="461" t="s">
        <v>21</v>
      </c>
      <c r="F302" s="508">
        <v>90</v>
      </c>
      <c r="G302" s="416" t="str">
        <f>IF(F302&lt;35,"Kém",IF(F302&lt;50,"yếu",IF(F302&lt;65,"Trung bình",IF(F302&lt;80,"Khá",IF(F302&lt;90,"Tốt","Xuất sắc")))))</f>
        <v>Xuất sắc</v>
      </c>
      <c r="H302" s="473"/>
      <c r="I302" s="39"/>
      <c r="J302" s="5"/>
      <c r="K302" s="5"/>
    </row>
    <row r="303" spans="1:11" s="6" customFormat="1" ht="21.75" customHeight="1" x14ac:dyDescent="0.25">
      <c r="A303" s="420">
        <v>286</v>
      </c>
      <c r="B303" s="420">
        <v>28</v>
      </c>
      <c r="C303" s="674" t="s">
        <v>3345</v>
      </c>
      <c r="D303" s="461" t="s">
        <v>403</v>
      </c>
      <c r="E303" s="461" t="s">
        <v>21</v>
      </c>
      <c r="F303" s="508">
        <v>90</v>
      </c>
      <c r="G303" s="416" t="str">
        <f>IF(F303&lt;35,"Kém",IF(F303&lt;50,"yếu",IF(F303&lt;65,"Trung bình",IF(F303&lt;80,"Khá",IF(F303&lt;90,"Tốt","Xuất sắc")))))</f>
        <v>Xuất sắc</v>
      </c>
      <c r="H303" s="473"/>
      <c r="I303" s="39"/>
      <c r="J303" s="5"/>
      <c r="K303" s="5"/>
    </row>
    <row r="304" spans="1:11" s="6" customFormat="1" ht="21.75" customHeight="1" x14ac:dyDescent="0.25">
      <c r="A304" s="420">
        <v>287</v>
      </c>
      <c r="B304" s="420">
        <v>29</v>
      </c>
      <c r="C304" s="674" t="s">
        <v>3346</v>
      </c>
      <c r="D304" s="461" t="s">
        <v>3347</v>
      </c>
      <c r="E304" s="461" t="s">
        <v>54</v>
      </c>
      <c r="F304" s="508">
        <v>90</v>
      </c>
      <c r="G304" s="416" t="str">
        <f>IF(F304&lt;35,"Kém",IF(F304&lt;50,"yếu",IF(F304&lt;65,"Trung bình",IF(F304&lt;80,"Khá",IF(F304&lt;90,"Tốt","Xuất sắc")))))</f>
        <v>Xuất sắc</v>
      </c>
      <c r="H304" s="473"/>
      <c r="I304" s="39"/>
      <c r="J304" s="5"/>
      <c r="K304" s="5"/>
    </row>
    <row r="305" spans="1:11" s="6" customFormat="1" ht="21.75" customHeight="1" x14ac:dyDescent="0.25">
      <c r="A305" s="420">
        <v>288</v>
      </c>
      <c r="B305" s="420">
        <v>30</v>
      </c>
      <c r="C305" s="674" t="s">
        <v>3348</v>
      </c>
      <c r="D305" s="461" t="s">
        <v>36</v>
      </c>
      <c r="E305" s="461" t="s">
        <v>54</v>
      </c>
      <c r="F305" s="508">
        <v>82</v>
      </c>
      <c r="G305" s="416" t="str">
        <f>IF(F305&lt;35,"Kém",IF(F305&lt;50,"yếu",IF(F305&lt;65,"Trung bình",IF(F305&lt;80,"Khá",IF(F305&lt;90,"Tốt","Xuất sắc")))))</f>
        <v>Tốt</v>
      </c>
      <c r="H305" s="473"/>
      <c r="I305" s="39"/>
      <c r="J305" s="5"/>
      <c r="K305" s="5"/>
    </row>
    <row r="306" spans="1:11" s="6" customFormat="1" ht="21.75" customHeight="1" x14ac:dyDescent="0.25">
      <c r="A306" s="420">
        <v>289</v>
      </c>
      <c r="B306" s="420">
        <v>31</v>
      </c>
      <c r="C306" s="674" t="s">
        <v>3349</v>
      </c>
      <c r="D306" s="461" t="s">
        <v>2835</v>
      </c>
      <c r="E306" s="461" t="s">
        <v>422</v>
      </c>
      <c r="F306" s="508">
        <v>96</v>
      </c>
      <c r="G306" s="416" t="str">
        <f>IF(F306&lt;35,"Kém",IF(F306&lt;50,"yếu",IF(F306&lt;65,"Trung bình",IF(F306&lt;80,"Khá",IF(F306&lt;90,"Tốt","Xuất sắc")))))</f>
        <v>Xuất sắc</v>
      </c>
      <c r="H306" s="473"/>
      <c r="I306" s="39"/>
      <c r="J306" s="5"/>
      <c r="K306" s="5"/>
    </row>
    <row r="307" spans="1:11" s="6" customFormat="1" ht="21.75" customHeight="1" x14ac:dyDescent="0.25">
      <c r="A307" s="420">
        <v>290</v>
      </c>
      <c r="B307" s="420">
        <v>32</v>
      </c>
      <c r="C307" s="674" t="s">
        <v>3350</v>
      </c>
      <c r="D307" s="461" t="s">
        <v>3351</v>
      </c>
      <c r="E307" s="461" t="s">
        <v>676</v>
      </c>
      <c r="F307" s="508">
        <v>83</v>
      </c>
      <c r="G307" s="416" t="str">
        <f>IF(F307&lt;35,"Kém",IF(F307&lt;50,"yếu",IF(F307&lt;65,"Trung bình",IF(F307&lt;80,"Khá",IF(F307&lt;90,"Tốt","Xuất sắc")))))</f>
        <v>Tốt</v>
      </c>
      <c r="H307" s="473"/>
      <c r="I307" s="39"/>
      <c r="J307" s="5"/>
      <c r="K307" s="5"/>
    </row>
    <row r="308" spans="1:11" s="6" customFormat="1" ht="21.75" customHeight="1" x14ac:dyDescent="0.25">
      <c r="A308" s="420">
        <v>291</v>
      </c>
      <c r="B308" s="420">
        <v>33</v>
      </c>
      <c r="C308" s="674" t="s">
        <v>3352</v>
      </c>
      <c r="D308" s="461" t="s">
        <v>18</v>
      </c>
      <c r="E308" s="461" t="s">
        <v>100</v>
      </c>
      <c r="F308" s="508">
        <v>84</v>
      </c>
      <c r="G308" s="416" t="str">
        <f>IF(F308&lt;35,"Kém",IF(F308&lt;50,"yếu",IF(F308&lt;65,"Trung bình",IF(F308&lt;80,"Khá",IF(F308&lt;90,"Tốt","Xuất sắc")))))</f>
        <v>Tốt</v>
      </c>
      <c r="H308" s="473"/>
      <c r="I308" s="39"/>
      <c r="J308" s="5"/>
      <c r="K308" s="5"/>
    </row>
    <row r="309" spans="1:11" s="6" customFormat="1" ht="21.75" customHeight="1" x14ac:dyDescent="0.25">
      <c r="A309" s="420">
        <v>292</v>
      </c>
      <c r="B309" s="420">
        <v>34</v>
      </c>
      <c r="C309" s="674" t="s">
        <v>3353</v>
      </c>
      <c r="D309" s="461" t="s">
        <v>3354</v>
      </c>
      <c r="E309" s="461" t="s">
        <v>207</v>
      </c>
      <c r="F309" s="508">
        <v>82</v>
      </c>
      <c r="G309" s="416" t="str">
        <f>IF(F309&lt;35,"Kém",IF(F309&lt;50,"yếu",IF(F309&lt;65,"Trung bình",IF(F309&lt;80,"Khá",IF(F309&lt;90,"Tốt","Xuất sắc")))))</f>
        <v>Tốt</v>
      </c>
      <c r="H309" s="473"/>
      <c r="I309" s="39"/>
      <c r="J309" s="5"/>
      <c r="K309" s="5"/>
    </row>
    <row r="310" spans="1:11" s="6" customFormat="1" ht="21.75" customHeight="1" x14ac:dyDescent="0.25">
      <c r="A310" s="420">
        <v>293</v>
      </c>
      <c r="B310" s="420">
        <v>35</v>
      </c>
      <c r="C310" s="674" t="s">
        <v>3355</v>
      </c>
      <c r="D310" s="461" t="s">
        <v>479</v>
      </c>
      <c r="E310" s="461" t="s">
        <v>8</v>
      </c>
      <c r="F310" s="508">
        <v>88</v>
      </c>
      <c r="G310" s="416" t="str">
        <f>IF(F310&lt;35,"Kém",IF(F310&lt;50,"yếu",IF(F310&lt;65,"Trung bình",IF(F310&lt;80,"Khá",IF(F310&lt;90,"Tốt","Xuất sắc")))))</f>
        <v>Tốt</v>
      </c>
      <c r="H310" s="473"/>
      <c r="I310" s="39"/>
      <c r="J310" s="5"/>
      <c r="K310" s="5"/>
    </row>
    <row r="311" spans="1:11" s="6" customFormat="1" ht="21.75" customHeight="1" x14ac:dyDescent="0.25">
      <c r="A311" s="420">
        <v>294</v>
      </c>
      <c r="B311" s="420">
        <v>36</v>
      </c>
      <c r="C311" s="674" t="s">
        <v>3356</v>
      </c>
      <c r="D311" s="461" t="s">
        <v>293</v>
      </c>
      <c r="E311" s="461" t="s">
        <v>8</v>
      </c>
      <c r="F311" s="508">
        <v>83</v>
      </c>
      <c r="G311" s="416" t="str">
        <f>IF(F311&lt;35,"Kém",IF(F311&lt;50,"yếu",IF(F311&lt;65,"Trung bình",IF(F311&lt;80,"Khá",IF(F311&lt;90,"Tốt","Xuất sắc")))))</f>
        <v>Tốt</v>
      </c>
      <c r="H311" s="473"/>
      <c r="I311" s="39"/>
      <c r="J311" s="5"/>
      <c r="K311" s="5"/>
    </row>
    <row r="312" spans="1:11" s="6" customFormat="1" ht="21.75" customHeight="1" x14ac:dyDescent="0.25">
      <c r="A312" s="420">
        <v>295</v>
      </c>
      <c r="B312" s="420">
        <v>37</v>
      </c>
      <c r="C312" s="674" t="s">
        <v>3357</v>
      </c>
      <c r="D312" s="461" t="s">
        <v>3358</v>
      </c>
      <c r="E312" s="461" t="s">
        <v>8</v>
      </c>
      <c r="F312" s="508">
        <v>84</v>
      </c>
      <c r="G312" s="416" t="str">
        <f>IF(F312&lt;35,"Kém",IF(F312&lt;50,"yếu",IF(F312&lt;65,"Trung bình",IF(F312&lt;80,"Khá",IF(F312&lt;90,"Tốt","Xuất sắc")))))</f>
        <v>Tốt</v>
      </c>
      <c r="H312" s="473"/>
      <c r="I312" s="39"/>
      <c r="J312" s="5"/>
      <c r="K312" s="5"/>
    </row>
    <row r="313" spans="1:11" s="6" customFormat="1" ht="21.75" customHeight="1" x14ac:dyDescent="0.25">
      <c r="A313" s="420">
        <v>296</v>
      </c>
      <c r="B313" s="420">
        <v>38</v>
      </c>
      <c r="C313" s="674" t="s">
        <v>3359</v>
      </c>
      <c r="D313" s="461" t="s">
        <v>292</v>
      </c>
      <c r="E313" s="461" t="s">
        <v>8</v>
      </c>
      <c r="F313" s="508">
        <v>83</v>
      </c>
      <c r="G313" s="416" t="str">
        <f>IF(F313&lt;35,"Kém",IF(F313&lt;50,"yếu",IF(F313&lt;65,"Trung bình",IF(F313&lt;80,"Khá",IF(F313&lt;90,"Tốt","Xuất sắc")))))</f>
        <v>Tốt</v>
      </c>
      <c r="H313" s="473"/>
      <c r="I313" s="39"/>
      <c r="J313" s="5"/>
      <c r="K313" s="5"/>
    </row>
    <row r="314" spans="1:11" s="6" customFormat="1" ht="21.75" customHeight="1" x14ac:dyDescent="0.25">
      <c r="A314" s="420">
        <v>297</v>
      </c>
      <c r="B314" s="420">
        <v>39</v>
      </c>
      <c r="C314" s="674" t="s">
        <v>3360</v>
      </c>
      <c r="D314" s="461" t="s">
        <v>56</v>
      </c>
      <c r="E314" s="461" t="s">
        <v>8</v>
      </c>
      <c r="F314" s="508">
        <v>91</v>
      </c>
      <c r="G314" s="416" t="str">
        <f>IF(F314&lt;35,"Kém",IF(F314&lt;50,"yếu",IF(F314&lt;65,"Trung bình",IF(F314&lt;80,"Khá",IF(F314&lt;90,"Tốt","Xuất sắc")))))</f>
        <v>Xuất sắc</v>
      </c>
      <c r="H314" s="473"/>
      <c r="I314" s="39"/>
      <c r="J314" s="5"/>
      <c r="K314" s="5"/>
    </row>
    <row r="315" spans="1:11" s="6" customFormat="1" ht="21.75" customHeight="1" x14ac:dyDescent="0.25">
      <c r="A315" s="420">
        <v>298</v>
      </c>
      <c r="B315" s="420">
        <v>40</v>
      </c>
      <c r="C315" s="674" t="s">
        <v>3361</v>
      </c>
      <c r="D315" s="461" t="s">
        <v>376</v>
      </c>
      <c r="E315" s="461" t="s">
        <v>223</v>
      </c>
      <c r="F315" s="508">
        <v>89</v>
      </c>
      <c r="G315" s="416" t="str">
        <f>IF(F315&lt;35,"Kém",IF(F315&lt;50,"yếu",IF(F315&lt;65,"Trung bình",IF(F315&lt;80,"Khá",IF(F315&lt;90,"Tốt","Xuất sắc")))))</f>
        <v>Tốt</v>
      </c>
      <c r="H315" s="473"/>
      <c r="I315" s="39"/>
      <c r="J315" s="5"/>
      <c r="K315" s="5"/>
    </row>
    <row r="316" spans="1:11" s="6" customFormat="1" ht="21.75" customHeight="1" x14ac:dyDescent="0.25">
      <c r="A316" s="420">
        <v>299</v>
      </c>
      <c r="B316" s="420">
        <v>41</v>
      </c>
      <c r="C316" s="674" t="s">
        <v>3362</v>
      </c>
      <c r="D316" s="461" t="s">
        <v>151</v>
      </c>
      <c r="E316" s="461" t="s">
        <v>223</v>
      </c>
      <c r="F316" s="508">
        <v>45</v>
      </c>
      <c r="G316" s="416" t="str">
        <f>IF(F316&lt;35,"Kém",IF(F316&lt;50,"yếu",IF(F316&lt;65,"Trung bình",IF(F316&lt;80,"Khá",IF(F316&lt;90,"Tốt","Xuất sắc")))))</f>
        <v>yếu</v>
      </c>
      <c r="H316" s="473"/>
      <c r="I316" s="39"/>
      <c r="J316" s="5"/>
      <c r="K316" s="5"/>
    </row>
    <row r="317" spans="1:11" s="6" customFormat="1" ht="21.75" customHeight="1" x14ac:dyDescent="0.25">
      <c r="A317" s="420">
        <v>300</v>
      </c>
      <c r="B317" s="420">
        <v>42</v>
      </c>
      <c r="C317" s="674" t="s">
        <v>3363</v>
      </c>
      <c r="D317" s="461" t="s">
        <v>3364</v>
      </c>
      <c r="E317" s="461" t="s">
        <v>25</v>
      </c>
      <c r="F317" s="508">
        <v>81</v>
      </c>
      <c r="G317" s="416" t="str">
        <f>IF(F317&lt;35,"Kém",IF(F317&lt;50,"yếu",IF(F317&lt;65,"Trung bình",IF(F317&lt;80,"Khá",IF(F317&lt;90,"Tốt","Xuất sắc")))))</f>
        <v>Tốt</v>
      </c>
      <c r="H317" s="473"/>
      <c r="I317" s="39"/>
      <c r="J317" s="5"/>
      <c r="K317" s="5"/>
    </row>
    <row r="318" spans="1:11" s="6" customFormat="1" ht="21.75" customHeight="1" x14ac:dyDescent="0.25">
      <c r="A318" s="420">
        <v>301</v>
      </c>
      <c r="B318" s="420">
        <v>43</v>
      </c>
      <c r="C318" s="674" t="s">
        <v>3365</v>
      </c>
      <c r="D318" s="461" t="s">
        <v>3351</v>
      </c>
      <c r="E318" s="461" t="s">
        <v>25</v>
      </c>
      <c r="F318" s="508">
        <v>82</v>
      </c>
      <c r="G318" s="416" t="str">
        <f>IF(F318&lt;35,"Kém",IF(F318&lt;50,"yếu",IF(F318&lt;65,"Trung bình",IF(F318&lt;80,"Khá",IF(F318&lt;90,"Tốt","Xuất sắc")))))</f>
        <v>Tốt</v>
      </c>
      <c r="H318" s="473"/>
      <c r="I318" s="39"/>
      <c r="J318" s="5"/>
      <c r="K318" s="5"/>
    </row>
    <row r="319" spans="1:11" s="6" customFormat="1" ht="21.75" customHeight="1" x14ac:dyDescent="0.25">
      <c r="A319" s="420">
        <v>302</v>
      </c>
      <c r="B319" s="420">
        <v>44</v>
      </c>
      <c r="C319" s="674" t="s">
        <v>3366</v>
      </c>
      <c r="D319" s="461" t="s">
        <v>3367</v>
      </c>
      <c r="E319" s="461" t="s">
        <v>80</v>
      </c>
      <c r="F319" s="508">
        <v>90</v>
      </c>
      <c r="G319" s="416" t="str">
        <f>IF(F319&lt;35,"Kém",IF(F319&lt;50,"yếu",IF(F319&lt;65,"Trung bình",IF(F319&lt;80,"Khá",IF(F319&lt;90,"Tốt","Xuất sắc")))))</f>
        <v>Xuất sắc</v>
      </c>
      <c r="H319" s="473"/>
      <c r="I319" s="39"/>
      <c r="J319" s="5"/>
      <c r="K319" s="5"/>
    </row>
    <row r="320" spans="1:11" s="6" customFormat="1" ht="21.75" customHeight="1" x14ac:dyDescent="0.25">
      <c r="A320" s="420">
        <v>303</v>
      </c>
      <c r="B320" s="420">
        <v>45</v>
      </c>
      <c r="C320" s="674" t="s">
        <v>3368</v>
      </c>
      <c r="D320" s="461" t="s">
        <v>3369</v>
      </c>
      <c r="E320" s="461" t="s">
        <v>22</v>
      </c>
      <c r="F320" s="508">
        <v>77</v>
      </c>
      <c r="G320" s="416" t="str">
        <f>IF(F320&lt;35,"Kém",IF(F320&lt;50,"yếu",IF(F320&lt;65,"Trung bình",IF(F320&lt;80,"Khá",IF(F320&lt;90,"Tốt","Xuất sắc")))))</f>
        <v>Khá</v>
      </c>
      <c r="H320" s="473"/>
      <c r="I320" s="39"/>
      <c r="J320" s="5"/>
      <c r="K320" s="5"/>
    </row>
    <row r="321" spans="1:11" s="6" customFormat="1" ht="21.75" customHeight="1" x14ac:dyDescent="0.25">
      <c r="A321" s="420">
        <v>304</v>
      </c>
      <c r="B321" s="420">
        <v>46</v>
      </c>
      <c r="C321" s="674" t="s">
        <v>3370</v>
      </c>
      <c r="D321" s="461" t="s">
        <v>3371</v>
      </c>
      <c r="E321" s="461" t="s">
        <v>22</v>
      </c>
      <c r="F321" s="508">
        <v>60</v>
      </c>
      <c r="G321" s="416" t="str">
        <f>IF(F321&lt;35,"Kém",IF(F321&lt;50,"yếu",IF(F321&lt;65,"Trung bình",IF(F321&lt;80,"Khá",IF(F321&lt;90,"Tốt","Xuất sắc")))))</f>
        <v>Trung bình</v>
      </c>
      <c r="H321" s="473"/>
      <c r="I321" s="39"/>
      <c r="J321" s="5"/>
      <c r="K321" s="5"/>
    </row>
    <row r="322" spans="1:11" s="6" customFormat="1" ht="21.75" customHeight="1" x14ac:dyDescent="0.25">
      <c r="A322" s="420">
        <v>305</v>
      </c>
      <c r="B322" s="420">
        <v>47</v>
      </c>
      <c r="C322" s="674" t="s">
        <v>3372</v>
      </c>
      <c r="D322" s="461" t="s">
        <v>102</v>
      </c>
      <c r="E322" s="461" t="s">
        <v>3373</v>
      </c>
      <c r="F322" s="508">
        <v>81</v>
      </c>
      <c r="G322" s="416" t="str">
        <f>IF(F322&lt;35,"Kém",IF(F322&lt;50,"yếu",IF(F322&lt;65,"Trung bình",IF(F322&lt;80,"Khá",IF(F322&lt;90,"Tốt","Xuất sắc")))))</f>
        <v>Tốt</v>
      </c>
      <c r="H322" s="473"/>
      <c r="I322" s="39"/>
      <c r="J322" s="5"/>
      <c r="K322" s="5"/>
    </row>
    <row r="323" spans="1:11" s="6" customFormat="1" ht="21.75" customHeight="1" x14ac:dyDescent="0.25">
      <c r="A323" s="420">
        <v>306</v>
      </c>
      <c r="B323" s="420">
        <v>48</v>
      </c>
      <c r="C323" s="674" t="s">
        <v>3374</v>
      </c>
      <c r="D323" s="461" t="s">
        <v>3375</v>
      </c>
      <c r="E323" s="461" t="s">
        <v>147</v>
      </c>
      <c r="F323" s="508">
        <v>63</v>
      </c>
      <c r="G323" s="416" t="str">
        <f>IF(F323&lt;35,"Kém",IF(F323&lt;50,"yếu",IF(F323&lt;65,"Trung bình",IF(F323&lt;80,"Khá",IF(F323&lt;90,"Tốt","Xuất sắc")))))</f>
        <v>Trung bình</v>
      </c>
      <c r="H323" s="476" t="s">
        <v>111</v>
      </c>
      <c r="I323" s="39"/>
      <c r="J323" s="5"/>
      <c r="K323" s="5"/>
    </row>
    <row r="324" spans="1:11" s="6" customFormat="1" ht="21.75" customHeight="1" x14ac:dyDescent="0.25">
      <c r="A324" s="420">
        <v>307</v>
      </c>
      <c r="B324" s="420">
        <v>49</v>
      </c>
      <c r="C324" s="674" t="s">
        <v>3376</v>
      </c>
      <c r="D324" s="461" t="s">
        <v>3377</v>
      </c>
      <c r="E324" s="461" t="s">
        <v>158</v>
      </c>
      <c r="F324" s="508">
        <v>76</v>
      </c>
      <c r="G324" s="416" t="str">
        <f>IF(F324&lt;35,"Kém",IF(F324&lt;50,"yếu",IF(F324&lt;65,"Trung bình",IF(F324&lt;80,"Khá",IF(F324&lt;90,"Tốt","Xuất sắc")))))</f>
        <v>Khá</v>
      </c>
      <c r="H324" s="473"/>
      <c r="I324" s="39"/>
      <c r="J324" s="5"/>
      <c r="K324" s="5"/>
    </row>
    <row r="325" spans="1:11" s="6" customFormat="1" ht="21.75" customHeight="1" x14ac:dyDescent="0.25">
      <c r="A325" s="420">
        <v>308</v>
      </c>
      <c r="B325" s="420">
        <v>50</v>
      </c>
      <c r="C325" s="674" t="s">
        <v>3378</v>
      </c>
      <c r="D325" s="461" t="s">
        <v>3379</v>
      </c>
      <c r="E325" s="461" t="s">
        <v>243</v>
      </c>
      <c r="F325" s="508">
        <v>93</v>
      </c>
      <c r="G325" s="416" t="str">
        <f>IF(F325&lt;35,"Kém",IF(F325&lt;50,"yếu",IF(F325&lt;65,"Trung bình",IF(F325&lt;80,"Khá",IF(F325&lt;90,"Tốt","Xuất sắc")))))</f>
        <v>Xuất sắc</v>
      </c>
      <c r="H325" s="473"/>
      <c r="I325" s="39"/>
      <c r="J325" s="5"/>
      <c r="K325" s="5"/>
    </row>
    <row r="326" spans="1:11" s="6" customFormat="1" ht="21.75" customHeight="1" x14ac:dyDescent="0.25">
      <c r="A326" s="420">
        <v>309</v>
      </c>
      <c r="B326" s="420">
        <v>51</v>
      </c>
      <c r="C326" s="674" t="s">
        <v>3380</v>
      </c>
      <c r="D326" s="461" t="s">
        <v>77</v>
      </c>
      <c r="E326" s="461" t="s">
        <v>26</v>
      </c>
      <c r="F326" s="508">
        <v>63</v>
      </c>
      <c r="G326" s="416" t="str">
        <f>IF(F326&lt;35,"Kém",IF(F326&lt;50,"yếu",IF(F326&lt;65,"Trung bình",IF(F326&lt;80,"Khá",IF(F326&lt;90,"Tốt","Xuất sắc")))))</f>
        <v>Trung bình</v>
      </c>
      <c r="H326" s="476" t="s">
        <v>111</v>
      </c>
      <c r="I326" s="39"/>
      <c r="J326" s="5"/>
      <c r="K326" s="5"/>
    </row>
    <row r="327" spans="1:11" s="6" customFormat="1" ht="21.75" customHeight="1" x14ac:dyDescent="0.25">
      <c r="A327" s="420">
        <v>310</v>
      </c>
      <c r="B327" s="420">
        <v>52</v>
      </c>
      <c r="C327" s="674" t="s">
        <v>3381</v>
      </c>
      <c r="D327" s="461" t="s">
        <v>975</v>
      </c>
      <c r="E327" s="461" t="s">
        <v>1428</v>
      </c>
      <c r="F327" s="508">
        <v>83</v>
      </c>
      <c r="G327" s="416" t="str">
        <f>IF(F327&lt;35,"Kém",IF(F327&lt;50,"yếu",IF(F327&lt;65,"Trung bình",IF(F327&lt;80,"Khá",IF(F327&lt;90,"Tốt","Xuất sắc")))))</f>
        <v>Tốt</v>
      </c>
      <c r="H327" s="473"/>
      <c r="I327" s="39"/>
      <c r="J327" s="5"/>
      <c r="K327" s="5"/>
    </row>
    <row r="328" spans="1:11" s="6" customFormat="1" ht="21.75" customHeight="1" x14ac:dyDescent="0.25">
      <c r="A328" s="420">
        <v>311</v>
      </c>
      <c r="B328" s="420">
        <v>53</v>
      </c>
      <c r="C328" s="674" t="s">
        <v>3382</v>
      </c>
      <c r="D328" s="461" t="s">
        <v>102</v>
      </c>
      <c r="E328" s="461" t="s">
        <v>9</v>
      </c>
      <c r="F328" s="508">
        <v>80</v>
      </c>
      <c r="G328" s="416" t="str">
        <f>IF(F328&lt;35,"Kém",IF(F328&lt;50,"yếu",IF(F328&lt;65,"Trung bình",IF(F328&lt;80,"Khá",IF(F328&lt;90,"Tốt","Xuất sắc")))))</f>
        <v>Tốt</v>
      </c>
      <c r="H328" s="473"/>
      <c r="I328" s="39"/>
      <c r="J328" s="5"/>
      <c r="K328" s="5"/>
    </row>
    <row r="329" spans="1:11" s="6" customFormat="1" ht="21.75" customHeight="1" x14ac:dyDescent="0.25">
      <c r="A329" s="420">
        <v>312</v>
      </c>
      <c r="B329" s="420">
        <v>54</v>
      </c>
      <c r="C329" s="674" t="s">
        <v>3383</v>
      </c>
      <c r="D329" s="461" t="s">
        <v>3384</v>
      </c>
      <c r="E329" s="461" t="s">
        <v>10</v>
      </c>
      <c r="F329" s="508">
        <v>83</v>
      </c>
      <c r="G329" s="416" t="str">
        <f>IF(F329&lt;35,"Kém",IF(F329&lt;50,"yếu",IF(F329&lt;65,"Trung bình",IF(F329&lt;80,"Khá",IF(F329&lt;90,"Tốt","Xuất sắc")))))</f>
        <v>Tốt</v>
      </c>
      <c r="H329" s="473"/>
      <c r="I329" s="39"/>
      <c r="J329" s="5"/>
      <c r="K329" s="5"/>
    </row>
    <row r="330" spans="1:11" s="6" customFormat="1" ht="21.75" customHeight="1" x14ac:dyDescent="0.25">
      <c r="A330" s="420">
        <v>313</v>
      </c>
      <c r="B330" s="420">
        <v>55</v>
      </c>
      <c r="C330" s="674" t="s">
        <v>3385</v>
      </c>
      <c r="D330" s="461" t="s">
        <v>1651</v>
      </c>
      <c r="E330" s="461" t="s">
        <v>10</v>
      </c>
      <c r="F330" s="508">
        <v>80</v>
      </c>
      <c r="G330" s="416" t="str">
        <f>IF(F330&lt;35,"Kém",IF(F330&lt;50,"yếu",IF(F330&lt;65,"Trung bình",IF(F330&lt;80,"Khá",IF(F330&lt;90,"Tốt","Xuất sắc")))))</f>
        <v>Tốt</v>
      </c>
      <c r="H330" s="473"/>
      <c r="I330" s="39"/>
      <c r="J330" s="5"/>
      <c r="K330" s="5"/>
    </row>
    <row r="331" spans="1:11" s="6" customFormat="1" ht="21.75" customHeight="1" x14ac:dyDescent="0.25">
      <c r="A331" s="420">
        <v>314</v>
      </c>
      <c r="B331" s="420">
        <v>56</v>
      </c>
      <c r="C331" s="674" t="s">
        <v>3386</v>
      </c>
      <c r="D331" s="461" t="s">
        <v>3387</v>
      </c>
      <c r="E331" s="461" t="s">
        <v>11</v>
      </c>
      <c r="F331" s="508">
        <v>71</v>
      </c>
      <c r="G331" s="416" t="str">
        <f>IF(F331&lt;35,"Kém",IF(F331&lt;50,"yếu",IF(F331&lt;65,"Trung bình",IF(F331&lt;80,"Khá",IF(F331&lt;90,"Tốt","Xuất sắc")))))</f>
        <v>Khá</v>
      </c>
      <c r="H331" s="473"/>
      <c r="I331" s="39"/>
      <c r="J331" s="5"/>
      <c r="K331" s="5"/>
    </row>
    <row r="332" spans="1:11" s="6" customFormat="1" ht="21.75" customHeight="1" x14ac:dyDescent="0.25">
      <c r="A332" s="420">
        <v>315</v>
      </c>
      <c r="B332" s="420">
        <v>57</v>
      </c>
      <c r="C332" s="674" t="s">
        <v>3388</v>
      </c>
      <c r="D332" s="461" t="s">
        <v>282</v>
      </c>
      <c r="E332" s="461" t="s">
        <v>11</v>
      </c>
      <c r="F332" s="508">
        <v>45</v>
      </c>
      <c r="G332" s="416" t="str">
        <f>IF(F332&lt;35,"Kém",IF(F332&lt;50,"yếu",IF(F332&lt;65,"Trung bình",IF(F332&lt;80,"Khá",IF(F332&lt;90,"Tốt","Xuất sắc")))))</f>
        <v>yếu</v>
      </c>
      <c r="H332" s="473"/>
      <c r="I332" s="39"/>
      <c r="J332" s="5"/>
      <c r="K332" s="5"/>
    </row>
    <row r="333" spans="1:11" s="6" customFormat="1" ht="21.75" customHeight="1" x14ac:dyDescent="0.25">
      <c r="A333" s="420">
        <v>316</v>
      </c>
      <c r="B333" s="420">
        <v>58</v>
      </c>
      <c r="C333" s="674" t="s">
        <v>3389</v>
      </c>
      <c r="D333" s="461" t="s">
        <v>714</v>
      </c>
      <c r="E333" s="461" t="s">
        <v>59</v>
      </c>
      <c r="F333" s="508">
        <v>76</v>
      </c>
      <c r="G333" s="416" t="str">
        <f>IF(F333&lt;35,"Kém",IF(F333&lt;50,"yếu",IF(F333&lt;65,"Trung bình",IF(F333&lt;80,"Khá",IF(F333&lt;90,"Tốt","Xuất sắc")))))</f>
        <v>Khá</v>
      </c>
      <c r="H333" s="473"/>
      <c r="I333" s="39"/>
      <c r="J333" s="5"/>
      <c r="K333" s="5"/>
    </row>
    <row r="334" spans="1:11" s="6" customFormat="1" ht="21.75" customHeight="1" x14ac:dyDescent="0.25">
      <c r="A334" s="420">
        <v>317</v>
      </c>
      <c r="B334" s="420">
        <v>59</v>
      </c>
      <c r="C334" s="674" t="s">
        <v>3390</v>
      </c>
      <c r="D334" s="461" t="s">
        <v>194</v>
      </c>
      <c r="E334" s="461" t="s">
        <v>59</v>
      </c>
      <c r="F334" s="508">
        <v>81</v>
      </c>
      <c r="G334" s="416" t="str">
        <f>IF(F334&lt;35,"Kém",IF(F334&lt;50,"yếu",IF(F334&lt;65,"Trung bình",IF(F334&lt;80,"Khá",IF(F334&lt;90,"Tốt","Xuất sắc")))))</f>
        <v>Tốt</v>
      </c>
      <c r="H334" s="473"/>
      <c r="I334" s="39"/>
      <c r="J334" s="5"/>
      <c r="K334" s="5"/>
    </row>
    <row r="335" spans="1:11" s="6" customFormat="1" ht="21.75" customHeight="1" x14ac:dyDescent="0.25">
      <c r="A335" s="420">
        <v>318</v>
      </c>
      <c r="B335" s="420">
        <v>60</v>
      </c>
      <c r="C335" s="675" t="s">
        <v>3391</v>
      </c>
      <c r="D335" s="463" t="s">
        <v>126</v>
      </c>
      <c r="E335" s="463" t="s">
        <v>61</v>
      </c>
      <c r="F335" s="543"/>
      <c r="G335" s="416"/>
      <c r="H335" s="476" t="s">
        <v>337</v>
      </c>
      <c r="I335" s="39"/>
      <c r="J335" s="5"/>
      <c r="K335" s="5"/>
    </row>
    <row r="336" spans="1:11" s="6" customFormat="1" ht="21.75" customHeight="1" x14ac:dyDescent="0.25">
      <c r="A336" s="420">
        <v>319</v>
      </c>
      <c r="B336" s="420">
        <v>61</v>
      </c>
      <c r="C336" s="674" t="s">
        <v>3392</v>
      </c>
      <c r="D336" s="461" t="s">
        <v>71</v>
      </c>
      <c r="E336" s="461" t="s">
        <v>5</v>
      </c>
      <c r="F336" s="508">
        <v>100</v>
      </c>
      <c r="G336" s="416" t="str">
        <f>IF(F336&lt;35,"Kém",IF(F336&lt;50,"yếu",IF(F336&lt;65,"Trung bình",IF(F336&lt;80,"Khá",IF(F336&lt;90,"Tốt","Xuất sắc")))))</f>
        <v>Xuất sắc</v>
      </c>
      <c r="H336" s="473"/>
      <c r="I336" s="39"/>
      <c r="J336" s="5"/>
      <c r="K336" s="5"/>
    </row>
    <row r="337" spans="1:11" s="6" customFormat="1" ht="21.75" customHeight="1" x14ac:dyDescent="0.25">
      <c r="A337" s="420">
        <v>320</v>
      </c>
      <c r="B337" s="420">
        <v>62</v>
      </c>
      <c r="C337" s="674" t="s">
        <v>3393</v>
      </c>
      <c r="D337" s="461" t="s">
        <v>721</v>
      </c>
      <c r="E337" s="461" t="s">
        <v>120</v>
      </c>
      <c r="F337" s="508">
        <v>90</v>
      </c>
      <c r="G337" s="416" t="str">
        <f>IF(F337&lt;35,"Kém",IF(F337&lt;50,"yếu",IF(F337&lt;65,"Trung bình",IF(F337&lt;80,"Khá",IF(F337&lt;90,"Tốt","Xuất sắc")))))</f>
        <v>Xuất sắc</v>
      </c>
      <c r="H337" s="473"/>
      <c r="I337" s="39"/>
      <c r="J337" s="5"/>
      <c r="K337" s="5"/>
    </row>
    <row r="338" spans="1:11" s="6" customFormat="1" ht="21.75" customHeight="1" x14ac:dyDescent="0.25">
      <c r="A338" s="420">
        <v>321</v>
      </c>
      <c r="B338" s="420">
        <v>63</v>
      </c>
      <c r="C338" s="674" t="s">
        <v>3394</v>
      </c>
      <c r="D338" s="461" t="s">
        <v>3395</v>
      </c>
      <c r="E338" s="461" t="s">
        <v>212</v>
      </c>
      <c r="F338" s="508">
        <v>80</v>
      </c>
      <c r="G338" s="416" t="str">
        <f>IF(F338&lt;35,"Kém",IF(F338&lt;50,"yếu",IF(F338&lt;65,"Trung bình",IF(F338&lt;80,"Khá",IF(F338&lt;90,"Tốt","Xuất sắc")))))</f>
        <v>Tốt</v>
      </c>
      <c r="H338" s="473"/>
      <c r="I338" s="39"/>
      <c r="J338" s="5"/>
      <c r="K338" s="5"/>
    </row>
    <row r="339" spans="1:11" s="6" customFormat="1" ht="21.75" customHeight="1" x14ac:dyDescent="0.25">
      <c r="A339" s="420">
        <v>322</v>
      </c>
      <c r="B339" s="420">
        <v>64</v>
      </c>
      <c r="C339" s="674" t="s">
        <v>3396</v>
      </c>
      <c r="D339" s="461" t="s">
        <v>227</v>
      </c>
      <c r="E339" s="461" t="s">
        <v>64</v>
      </c>
      <c r="F339" s="508">
        <v>83</v>
      </c>
      <c r="G339" s="416" t="str">
        <f>IF(F339&lt;35,"Kém",IF(F339&lt;50,"yếu",IF(F339&lt;65,"Trung bình",IF(F339&lt;80,"Khá",IF(F339&lt;90,"Tốt","Xuất sắc")))))</f>
        <v>Tốt</v>
      </c>
      <c r="H339" s="473"/>
      <c r="I339" s="39"/>
      <c r="J339" s="5"/>
      <c r="K339" s="5"/>
    </row>
    <row r="340" spans="1:11" s="6" customFormat="1" ht="21.75" customHeight="1" x14ac:dyDescent="0.25">
      <c r="A340" s="420">
        <v>323</v>
      </c>
      <c r="B340" s="420">
        <v>65</v>
      </c>
      <c r="C340" s="674" t="s">
        <v>3397</v>
      </c>
      <c r="D340" s="461" t="s">
        <v>18</v>
      </c>
      <c r="E340" s="461" t="s">
        <v>12</v>
      </c>
      <c r="F340" s="508">
        <v>82</v>
      </c>
      <c r="G340" s="416" t="str">
        <f>IF(F340&lt;35,"Kém",IF(F340&lt;50,"yếu",IF(F340&lt;65,"Trung bình",IF(F340&lt;80,"Khá",IF(F340&lt;90,"Tốt","Xuất sắc")))))</f>
        <v>Tốt</v>
      </c>
      <c r="H340" s="473"/>
      <c r="I340" s="39"/>
      <c r="J340" s="5"/>
      <c r="K340" s="5"/>
    </row>
    <row r="341" spans="1:11" s="6" customFormat="1" ht="21.75" customHeight="1" x14ac:dyDescent="0.25">
      <c r="A341" s="420">
        <v>324</v>
      </c>
      <c r="B341" s="420">
        <v>66</v>
      </c>
      <c r="C341" s="674" t="s">
        <v>3398</v>
      </c>
      <c r="D341" s="461" t="s">
        <v>46</v>
      </c>
      <c r="E341" s="461" t="s">
        <v>12</v>
      </c>
      <c r="F341" s="508">
        <v>99</v>
      </c>
      <c r="G341" s="416" t="str">
        <f>IF(F341&lt;35,"Kém",IF(F341&lt;50,"yếu",IF(F341&lt;65,"Trung bình",IF(F341&lt;80,"Khá",IF(F341&lt;90,"Tốt","Xuất sắc")))))</f>
        <v>Xuất sắc</v>
      </c>
      <c r="H341" s="473"/>
      <c r="I341" s="39"/>
      <c r="J341" s="5"/>
      <c r="K341" s="5"/>
    </row>
    <row r="342" spans="1:11" s="6" customFormat="1" ht="21.75" customHeight="1" x14ac:dyDescent="0.25">
      <c r="A342" s="420">
        <v>325</v>
      </c>
      <c r="B342" s="420">
        <v>67</v>
      </c>
      <c r="C342" s="674" t="s">
        <v>3399</v>
      </c>
      <c r="D342" s="461" t="s">
        <v>71</v>
      </c>
      <c r="E342" s="461" t="s">
        <v>12</v>
      </c>
      <c r="F342" s="508">
        <v>82</v>
      </c>
      <c r="G342" s="416" t="str">
        <f>IF(F342&lt;35,"Kém",IF(F342&lt;50,"yếu",IF(F342&lt;65,"Trung bình",IF(F342&lt;80,"Khá",IF(F342&lt;90,"Tốt","Xuất sắc")))))</f>
        <v>Tốt</v>
      </c>
      <c r="H342" s="473"/>
      <c r="I342" s="39"/>
      <c r="J342" s="5"/>
      <c r="K342" s="5"/>
    </row>
    <row r="343" spans="1:11" s="6" customFormat="1" ht="21.75" customHeight="1" x14ac:dyDescent="0.25">
      <c r="A343" s="420">
        <v>326</v>
      </c>
      <c r="B343" s="420">
        <v>68</v>
      </c>
      <c r="C343" s="674" t="s">
        <v>3400</v>
      </c>
      <c r="D343" s="461" t="s">
        <v>57</v>
      </c>
      <c r="E343" s="461" t="s">
        <v>329</v>
      </c>
      <c r="F343" s="508">
        <v>83</v>
      </c>
      <c r="G343" s="416" t="str">
        <f>IF(F343&lt;35,"Kém",IF(F343&lt;50,"yếu",IF(F343&lt;65,"Trung bình",IF(F343&lt;80,"Khá",IF(F343&lt;90,"Tốt","Xuất sắc")))))</f>
        <v>Tốt</v>
      </c>
      <c r="H343" s="473"/>
      <c r="I343" s="39"/>
      <c r="J343" s="5"/>
      <c r="K343" s="5"/>
    </row>
    <row r="344" spans="1:11" s="6" customFormat="1" ht="21.75" customHeight="1" x14ac:dyDescent="0.25">
      <c r="A344" s="682" t="s">
        <v>3401</v>
      </c>
      <c r="B344" s="683"/>
      <c r="C344" s="683"/>
      <c r="D344" s="683"/>
      <c r="E344" s="683"/>
      <c r="F344" s="683"/>
      <c r="G344" s="683"/>
      <c r="H344" s="683"/>
      <c r="I344" s="39"/>
      <c r="J344" s="262" t="s">
        <v>3402</v>
      </c>
      <c r="K344" s="67"/>
    </row>
    <row r="345" spans="1:11" s="6" customFormat="1" ht="21.75" customHeight="1" x14ac:dyDescent="0.25">
      <c r="A345" s="420">
        <v>327</v>
      </c>
      <c r="B345" s="420">
        <v>1</v>
      </c>
      <c r="C345" s="141" t="s">
        <v>3403</v>
      </c>
      <c r="D345" s="142" t="s">
        <v>3404</v>
      </c>
      <c r="E345" s="142" t="s">
        <v>34</v>
      </c>
      <c r="F345" s="438">
        <v>76</v>
      </c>
      <c r="G345" s="416" t="str">
        <f>IF(F345&lt;35,"Kém",IF(F345&lt;50,"yếu",IF(F345&lt;65,"Trung bình",IF(F345&lt;80,"Khá",IF(F345&lt;90,"Tốt","Xuất sắc")))))</f>
        <v>Khá</v>
      </c>
      <c r="H345" s="143"/>
      <c r="I345" s="5"/>
      <c r="J345" s="464" t="s">
        <v>432</v>
      </c>
      <c r="K345" s="465" t="s">
        <v>433</v>
      </c>
    </row>
    <row r="346" spans="1:11" s="6" customFormat="1" ht="21.75" customHeight="1" x14ac:dyDescent="0.25">
      <c r="A346" s="420">
        <v>328</v>
      </c>
      <c r="B346" s="420">
        <v>2</v>
      </c>
      <c r="C346" s="141" t="s">
        <v>3405</v>
      </c>
      <c r="D346" s="142" t="s">
        <v>517</v>
      </c>
      <c r="E346" s="142" t="s">
        <v>129</v>
      </c>
      <c r="F346" s="438">
        <v>92</v>
      </c>
      <c r="G346" s="416" t="str">
        <f>IF(F346&lt;35,"Kém",IF(F346&lt;50,"yếu",IF(F346&lt;65,"Trung bình",IF(F346&lt;80,"Khá",IF(F346&lt;90,"Tốt","Xuất sắc")))))</f>
        <v>Xuất sắc</v>
      </c>
      <c r="H346" s="143"/>
      <c r="I346" s="5"/>
      <c r="J346" s="70" t="s">
        <v>72</v>
      </c>
      <c r="K346" s="419">
        <f>COUNTIF($G$345:$G$400,"Xuất sắc")</f>
        <v>10</v>
      </c>
    </row>
    <row r="347" spans="1:11" s="6" customFormat="1" ht="21.75" customHeight="1" x14ac:dyDescent="0.25">
      <c r="A347" s="420">
        <v>329</v>
      </c>
      <c r="B347" s="420">
        <v>3</v>
      </c>
      <c r="C347" s="141" t="s">
        <v>3406</v>
      </c>
      <c r="D347" s="142" t="s">
        <v>3407</v>
      </c>
      <c r="E347" s="142" t="s">
        <v>129</v>
      </c>
      <c r="F347" s="438">
        <v>80</v>
      </c>
      <c r="G347" s="416" t="str">
        <f>IF(F347&lt;35,"Kém",IF(F347&lt;50,"yếu",IF(F347&lt;65,"Trung bình",IF(F347&lt;80,"Khá",IF(F347&lt;90,"Tốt","Xuất sắc")))))</f>
        <v>Tốt</v>
      </c>
      <c r="H347" s="143"/>
      <c r="I347" s="5"/>
      <c r="J347" s="71" t="s">
        <v>31</v>
      </c>
      <c r="K347" s="419">
        <f>COUNTIF($G$345:$G$400,"Tốt")</f>
        <v>26</v>
      </c>
    </row>
    <row r="348" spans="1:11" s="6" customFormat="1" ht="21.75" customHeight="1" x14ac:dyDescent="0.25">
      <c r="A348" s="420">
        <v>330</v>
      </c>
      <c r="B348" s="420">
        <v>4</v>
      </c>
      <c r="C348" s="141" t="s">
        <v>3408</v>
      </c>
      <c r="D348" s="142" t="s">
        <v>277</v>
      </c>
      <c r="E348" s="142" t="s">
        <v>3409</v>
      </c>
      <c r="F348" s="438">
        <v>90</v>
      </c>
      <c r="G348" s="416" t="str">
        <f>IF(F348&lt;35,"Kém",IF(F348&lt;50,"yếu",IF(F348&lt;65,"Trung bình",IF(F348&lt;80,"Khá",IF(F348&lt;90,"Tốt","Xuất sắc")))))</f>
        <v>Xuất sắc</v>
      </c>
      <c r="H348" s="143"/>
      <c r="I348" s="5"/>
      <c r="J348" s="71" t="s">
        <v>68</v>
      </c>
      <c r="K348" s="419">
        <f>COUNTIF($G$345:$G$400,"Khá")</f>
        <v>10</v>
      </c>
    </row>
    <row r="349" spans="1:11" s="6" customFormat="1" ht="21.75" customHeight="1" x14ac:dyDescent="0.25">
      <c r="A349" s="420">
        <v>331</v>
      </c>
      <c r="B349" s="420">
        <v>5</v>
      </c>
      <c r="C349" s="141" t="s">
        <v>3410</v>
      </c>
      <c r="D349" s="142" t="s">
        <v>18</v>
      </c>
      <c r="E349" s="142" t="s">
        <v>184</v>
      </c>
      <c r="F349" s="438">
        <v>50</v>
      </c>
      <c r="G349" s="416" t="str">
        <f>IF(F349&lt;35,"Kém",IF(F349&lt;50,"yếu",IF(F349&lt;65,"Trung bình",IF(F349&lt;80,"Khá",IF(F349&lt;90,"Tốt","Xuất sắc")))))</f>
        <v>Trung bình</v>
      </c>
      <c r="H349" s="143"/>
      <c r="I349" s="5"/>
      <c r="J349" s="70" t="s">
        <v>96</v>
      </c>
      <c r="K349" s="419">
        <f>COUNTIF($G$345:$G$400,"Trung bình")</f>
        <v>7</v>
      </c>
    </row>
    <row r="350" spans="1:11" s="6" customFormat="1" ht="21.75" customHeight="1" x14ac:dyDescent="0.25">
      <c r="A350" s="420">
        <v>332</v>
      </c>
      <c r="B350" s="420">
        <v>6</v>
      </c>
      <c r="C350" s="141" t="s">
        <v>3411</v>
      </c>
      <c r="D350" s="142" t="s">
        <v>3412</v>
      </c>
      <c r="E350" s="142" t="s">
        <v>38</v>
      </c>
      <c r="F350" s="438">
        <v>81</v>
      </c>
      <c r="G350" s="416" t="str">
        <f>IF(F350&lt;35,"Kém",IF(F350&lt;50,"yếu",IF(F350&lt;65,"Trung bình",IF(F350&lt;80,"Khá",IF(F350&lt;90,"Tốt","Xuất sắc")))))</f>
        <v>Tốt</v>
      </c>
      <c r="H350" s="143"/>
      <c r="I350" s="5"/>
      <c r="J350" s="71" t="s">
        <v>92</v>
      </c>
      <c r="K350" s="419">
        <f>COUNTIF($G$345:$G$400,"Yếu")</f>
        <v>1</v>
      </c>
    </row>
    <row r="351" spans="1:11" s="6" customFormat="1" ht="21.75" customHeight="1" x14ac:dyDescent="0.25">
      <c r="A351" s="420">
        <v>333</v>
      </c>
      <c r="B351" s="420">
        <v>7</v>
      </c>
      <c r="C351" s="141" t="s">
        <v>3413</v>
      </c>
      <c r="D351" s="142" t="s">
        <v>1157</v>
      </c>
      <c r="E351" s="142" t="s">
        <v>27</v>
      </c>
      <c r="F351" s="438">
        <v>50</v>
      </c>
      <c r="G351" s="416" t="str">
        <f>IF(F351&lt;35,"Kém",IF(F351&lt;50,"yếu",IF(F351&lt;65,"Trung bình",IF(F351&lt;80,"Khá",IF(F351&lt;90,"Tốt","Xuất sắc")))))</f>
        <v>Trung bình</v>
      </c>
      <c r="H351" s="143"/>
      <c r="I351" s="5"/>
      <c r="J351" s="71"/>
      <c r="K351" s="419"/>
    </row>
    <row r="352" spans="1:11" s="6" customFormat="1" ht="21.75" customHeight="1" x14ac:dyDescent="0.25">
      <c r="A352" s="420">
        <v>334</v>
      </c>
      <c r="B352" s="420">
        <v>8</v>
      </c>
      <c r="C352" s="141" t="s">
        <v>3414</v>
      </c>
      <c r="D352" s="142" t="s">
        <v>3415</v>
      </c>
      <c r="E352" s="142" t="s">
        <v>1440</v>
      </c>
      <c r="F352" s="438">
        <v>82</v>
      </c>
      <c r="G352" s="416" t="str">
        <f>IF(F352&lt;35,"Kém",IF(F352&lt;50,"yếu",IF(F352&lt;65,"Trung bình",IF(F352&lt;80,"Khá",IF(F352&lt;90,"Tốt","Xuất sắc")))))</f>
        <v>Tốt</v>
      </c>
      <c r="H352" s="143"/>
      <c r="I352" s="5"/>
      <c r="J352" s="71" t="s">
        <v>267</v>
      </c>
      <c r="K352" s="419">
        <f>COUNTIF($G$345:$G$400,"Kém")</f>
        <v>2</v>
      </c>
    </row>
    <row r="353" spans="1:14" s="6" customFormat="1" ht="21.75" customHeight="1" x14ac:dyDescent="0.25">
      <c r="A353" s="420">
        <v>335</v>
      </c>
      <c r="B353" s="420">
        <v>9</v>
      </c>
      <c r="C353" s="141" t="s">
        <v>3416</v>
      </c>
      <c r="D353" s="142" t="s">
        <v>377</v>
      </c>
      <c r="E353" s="142" t="s">
        <v>958</v>
      </c>
      <c r="F353" s="438">
        <v>95</v>
      </c>
      <c r="G353" s="416" t="str">
        <f>IF(F353&lt;35,"Kém",IF(F353&lt;50,"yếu",IF(F353&lt;65,"Trung bình",IF(F353&lt;80,"Khá",IF(F353&lt;90,"Tốt","Xuất sắc")))))</f>
        <v>Xuất sắc</v>
      </c>
      <c r="H353" s="143"/>
      <c r="I353" s="5"/>
      <c r="J353" s="71" t="s">
        <v>518</v>
      </c>
      <c r="K353" s="419">
        <v>0</v>
      </c>
    </row>
    <row r="354" spans="1:14" s="6" customFormat="1" ht="21.75" customHeight="1" x14ac:dyDescent="0.25">
      <c r="A354" s="420">
        <v>336</v>
      </c>
      <c r="B354" s="420">
        <v>10</v>
      </c>
      <c r="C354" s="141" t="s">
        <v>3417</v>
      </c>
      <c r="D354" s="142" t="s">
        <v>453</v>
      </c>
      <c r="E354" s="142" t="s">
        <v>131</v>
      </c>
      <c r="F354" s="438">
        <v>20</v>
      </c>
      <c r="G354" s="416" t="str">
        <f>IF(F354&lt;35,"Kém",IF(F354&lt;50,"yếu",IF(F354&lt;65,"Trung bình",IF(F354&lt;80,"Khá",IF(F354&lt;90,"Tốt","Xuất sắc")))))</f>
        <v>Kém</v>
      </c>
      <c r="H354" s="143"/>
      <c r="I354" s="5"/>
      <c r="J354" s="72" t="s">
        <v>434</v>
      </c>
      <c r="K354" s="73">
        <f>SUM(K346:K353)</f>
        <v>56</v>
      </c>
    </row>
    <row r="355" spans="1:14" s="6" customFormat="1" ht="21.75" customHeight="1" x14ac:dyDescent="0.25">
      <c r="A355" s="420">
        <v>337</v>
      </c>
      <c r="B355" s="420">
        <v>11</v>
      </c>
      <c r="C355" s="141" t="s">
        <v>3418</v>
      </c>
      <c r="D355" s="142" t="s">
        <v>102</v>
      </c>
      <c r="E355" s="142" t="s">
        <v>95</v>
      </c>
      <c r="F355" s="438">
        <v>86</v>
      </c>
      <c r="G355" s="416" t="str">
        <f>IF(F355&lt;35,"Kém",IF(F355&lt;50,"yếu",IF(F355&lt;65,"Trung bình",IF(F355&lt;80,"Khá",IF(F355&lt;90,"Tốt","Xuất sắc")))))</f>
        <v>Tốt</v>
      </c>
      <c r="H355" s="143"/>
      <c r="I355" s="5"/>
      <c r="J355" s="464"/>
      <c r="K355" s="465"/>
    </row>
    <row r="356" spans="1:14" s="6" customFormat="1" ht="21.75" customHeight="1" x14ac:dyDescent="0.25">
      <c r="A356" s="420">
        <v>338</v>
      </c>
      <c r="B356" s="420">
        <v>12</v>
      </c>
      <c r="C356" s="141" t="s">
        <v>3419</v>
      </c>
      <c r="D356" s="142" t="s">
        <v>2662</v>
      </c>
      <c r="E356" s="142" t="s">
        <v>95</v>
      </c>
      <c r="F356" s="466">
        <v>50</v>
      </c>
      <c r="G356" s="416" t="str">
        <f>IF(F356&lt;35,"Kém",IF(F356&lt;50,"yếu",IF(F356&lt;65,"Trung bình",IF(F356&lt;80,"Khá",IF(F356&lt;90,"Tốt","Xuất sắc")))))</f>
        <v>Trung bình</v>
      </c>
      <c r="H356" s="143" t="s">
        <v>111</v>
      </c>
      <c r="I356" s="5"/>
      <c r="J356" s="71"/>
      <c r="K356" s="419"/>
    </row>
    <row r="357" spans="1:14" s="6" customFormat="1" ht="21.75" customHeight="1" x14ac:dyDescent="0.25">
      <c r="A357" s="420">
        <v>339</v>
      </c>
      <c r="B357" s="420">
        <v>13</v>
      </c>
      <c r="C357" s="141" t="s">
        <v>3420</v>
      </c>
      <c r="D357" s="142" t="s">
        <v>3421</v>
      </c>
      <c r="E357" s="142" t="s">
        <v>29</v>
      </c>
      <c r="F357" s="438">
        <v>85</v>
      </c>
      <c r="G357" s="416" t="str">
        <f>IF(F357&lt;35,"Kém",IF(F357&lt;50,"yếu",IF(F357&lt;65,"Trung bình",IF(F357&lt;80,"Khá",IF(F357&lt;90,"Tốt","Xuất sắc")))))</f>
        <v>Tốt</v>
      </c>
      <c r="H357" s="143"/>
      <c r="I357" s="5"/>
      <c r="J357" s="71"/>
      <c r="K357" s="419"/>
      <c r="M357" s="652" t="s">
        <v>5225</v>
      </c>
      <c r="N357" s="6" t="s">
        <v>5226</v>
      </c>
    </row>
    <row r="358" spans="1:14" s="6" customFormat="1" ht="21.75" customHeight="1" x14ac:dyDescent="0.25">
      <c r="A358" s="420">
        <v>340</v>
      </c>
      <c r="B358" s="420">
        <v>14</v>
      </c>
      <c r="C358" s="141" t="s">
        <v>3422</v>
      </c>
      <c r="D358" s="142" t="s">
        <v>13</v>
      </c>
      <c r="E358" s="142" t="s">
        <v>20</v>
      </c>
      <c r="F358" s="438">
        <v>84</v>
      </c>
      <c r="G358" s="416" t="str">
        <f>IF(F358&lt;35,"Kém",IF(F358&lt;50,"yếu",IF(F358&lt;65,"Trung bình",IF(F358&lt;80,"Khá",IF(F358&lt;90,"Tốt","Xuất sắc")))))</f>
        <v>Tốt</v>
      </c>
      <c r="H358" s="143"/>
      <c r="I358" s="5"/>
      <c r="J358" s="70"/>
      <c r="K358" s="419"/>
      <c r="N358" s="6" t="s">
        <v>5227</v>
      </c>
    </row>
    <row r="359" spans="1:14" s="6" customFormat="1" ht="21.75" customHeight="1" x14ac:dyDescent="0.25">
      <c r="A359" s="420">
        <v>341</v>
      </c>
      <c r="B359" s="420">
        <v>15</v>
      </c>
      <c r="C359" s="141" t="s">
        <v>3423</v>
      </c>
      <c r="D359" s="142" t="s">
        <v>310</v>
      </c>
      <c r="E359" s="142" t="s">
        <v>190</v>
      </c>
      <c r="F359" s="438">
        <v>98</v>
      </c>
      <c r="G359" s="416" t="str">
        <f>IF(F359&lt;35,"Kém",IF(F359&lt;50,"yếu",IF(F359&lt;65,"Trung bình",IF(F359&lt;80,"Khá",IF(F359&lt;90,"Tốt","Xuất sắc")))))</f>
        <v>Xuất sắc</v>
      </c>
      <c r="H359" s="143"/>
      <c r="I359" s="5"/>
      <c r="J359" s="71"/>
      <c r="K359" s="419"/>
    </row>
    <row r="360" spans="1:14" s="6" customFormat="1" ht="21.75" customHeight="1" x14ac:dyDescent="0.25">
      <c r="A360" s="420">
        <v>342</v>
      </c>
      <c r="B360" s="420">
        <v>16</v>
      </c>
      <c r="C360" s="141" t="s">
        <v>3424</v>
      </c>
      <c r="D360" s="142" t="s">
        <v>18</v>
      </c>
      <c r="E360" s="142" t="s">
        <v>21</v>
      </c>
      <c r="F360" s="438">
        <v>86</v>
      </c>
      <c r="G360" s="416" t="str">
        <f>IF(F360&lt;35,"Kém",IF(F360&lt;50,"yếu",IF(F360&lt;65,"Trung bình",IF(F360&lt;80,"Khá",IF(F360&lt;90,"Tốt","Xuất sắc")))))</f>
        <v>Tốt</v>
      </c>
      <c r="H360" s="143"/>
      <c r="I360" s="5"/>
      <c r="J360" s="71"/>
      <c r="K360" s="419"/>
    </row>
    <row r="361" spans="1:14" s="6" customFormat="1" ht="21.75" customHeight="1" x14ac:dyDescent="0.25">
      <c r="A361" s="420">
        <v>343</v>
      </c>
      <c r="B361" s="420">
        <v>17</v>
      </c>
      <c r="C361" s="141" t="s">
        <v>3425</v>
      </c>
      <c r="D361" s="142" t="s">
        <v>78</v>
      </c>
      <c r="E361" s="142" t="s">
        <v>21</v>
      </c>
      <c r="F361" s="438">
        <v>92</v>
      </c>
      <c r="G361" s="416" t="str">
        <f>IF(F361&lt;35,"Kém",IF(F361&lt;50,"yếu",IF(F361&lt;65,"Trung bình",IF(F361&lt;80,"Khá",IF(F361&lt;90,"Tốt","Xuất sắc")))))</f>
        <v>Xuất sắc</v>
      </c>
      <c r="H361" s="438"/>
      <c r="I361" s="5"/>
      <c r="J361" s="71"/>
      <c r="K361" s="419"/>
    </row>
    <row r="362" spans="1:14" s="6" customFormat="1" ht="21.75" customHeight="1" x14ac:dyDescent="0.25">
      <c r="A362" s="420">
        <v>344</v>
      </c>
      <c r="B362" s="420">
        <v>18</v>
      </c>
      <c r="C362" s="141" t="s">
        <v>3426</v>
      </c>
      <c r="D362" s="142" t="s">
        <v>91</v>
      </c>
      <c r="E362" s="142" t="s">
        <v>215</v>
      </c>
      <c r="F362" s="438">
        <v>64</v>
      </c>
      <c r="G362" s="416" t="str">
        <f>IF(F362&lt;35,"Kém",IF(F362&lt;50,"yếu",IF(F362&lt;65,"Trung bình",IF(F362&lt;80,"Khá",IF(F362&lt;90,"Tốt","Xuất sắc")))))</f>
        <v>Trung bình</v>
      </c>
      <c r="H362" s="438" t="s">
        <v>111</v>
      </c>
      <c r="I362" s="5"/>
      <c r="J362" s="72"/>
      <c r="K362" s="73"/>
    </row>
    <row r="363" spans="1:14" s="6" customFormat="1" ht="21.75" customHeight="1" x14ac:dyDescent="0.25">
      <c r="A363" s="420">
        <v>345</v>
      </c>
      <c r="B363" s="420">
        <v>19</v>
      </c>
      <c r="C363" s="141" t="s">
        <v>3427</v>
      </c>
      <c r="D363" s="142" t="s">
        <v>3428</v>
      </c>
      <c r="E363" s="142" t="s">
        <v>8</v>
      </c>
      <c r="F363" s="438">
        <v>76</v>
      </c>
      <c r="G363" s="416" t="str">
        <f>IF(F363&lt;35,"Kém",IF(F363&lt;50,"yếu",IF(F363&lt;65,"Trung bình",IF(F363&lt;80,"Khá",IF(F363&lt;90,"Tốt","Xuất sắc")))))</f>
        <v>Khá</v>
      </c>
      <c r="H363" s="438"/>
      <c r="I363" s="5"/>
      <c r="J363" s="5"/>
      <c r="K363" s="5"/>
    </row>
    <row r="364" spans="1:14" s="6" customFormat="1" ht="21.75" customHeight="1" x14ac:dyDescent="0.25">
      <c r="A364" s="420">
        <v>346</v>
      </c>
      <c r="B364" s="420">
        <v>20</v>
      </c>
      <c r="C364" s="141" t="s">
        <v>3429</v>
      </c>
      <c r="D364" s="142" t="s">
        <v>725</v>
      </c>
      <c r="E364" s="142" t="s">
        <v>8</v>
      </c>
      <c r="F364" s="438">
        <v>89</v>
      </c>
      <c r="G364" s="416" t="str">
        <f>IF(F364&lt;35,"Kém",IF(F364&lt;50,"yếu",IF(F364&lt;65,"Trung bình",IF(F364&lt;80,"Khá",IF(F364&lt;90,"Tốt","Xuất sắc")))))</f>
        <v>Tốt</v>
      </c>
      <c r="H364" s="438"/>
      <c r="I364" s="5"/>
      <c r="J364" s="5"/>
      <c r="K364" s="5"/>
    </row>
    <row r="365" spans="1:14" s="6" customFormat="1" ht="21.75" customHeight="1" x14ac:dyDescent="0.25">
      <c r="A365" s="420">
        <v>347</v>
      </c>
      <c r="B365" s="420">
        <v>21</v>
      </c>
      <c r="C365" s="141" t="s">
        <v>3430</v>
      </c>
      <c r="D365" s="142" t="s">
        <v>145</v>
      </c>
      <c r="E365" s="142" t="s">
        <v>8</v>
      </c>
      <c r="F365" s="438">
        <v>85</v>
      </c>
      <c r="G365" s="416" t="str">
        <f>IF(F365&lt;35,"Kém",IF(F365&lt;50,"yếu",IF(F365&lt;65,"Trung bình",IF(F365&lt;80,"Khá",IF(F365&lt;90,"Tốt","Xuất sắc")))))</f>
        <v>Tốt</v>
      </c>
      <c r="H365" s="438"/>
      <c r="I365" s="5"/>
      <c r="J365" s="5"/>
      <c r="K365" s="5"/>
    </row>
    <row r="366" spans="1:14" s="6" customFormat="1" ht="21.75" customHeight="1" x14ac:dyDescent="0.25">
      <c r="A366" s="420">
        <v>348</v>
      </c>
      <c r="B366" s="420">
        <v>22</v>
      </c>
      <c r="C366" s="141" t="s">
        <v>3431</v>
      </c>
      <c r="D366" s="142" t="s">
        <v>359</v>
      </c>
      <c r="E366" s="142" t="s">
        <v>101</v>
      </c>
      <c r="F366" s="438">
        <v>85</v>
      </c>
      <c r="G366" s="416" t="str">
        <f>IF(F366&lt;35,"Kém",IF(F366&lt;50,"yếu",IF(F366&lt;65,"Trung bình",IF(F366&lt;80,"Khá",IF(F366&lt;90,"Tốt","Xuất sắc")))))</f>
        <v>Tốt</v>
      </c>
      <c r="H366" s="438"/>
      <c r="I366" s="5"/>
      <c r="J366" s="5"/>
      <c r="K366" s="5"/>
    </row>
    <row r="367" spans="1:14" s="6" customFormat="1" ht="21.75" customHeight="1" x14ac:dyDescent="0.25">
      <c r="A367" s="420">
        <v>349</v>
      </c>
      <c r="B367" s="420">
        <v>23</v>
      </c>
      <c r="C367" s="141" t="s">
        <v>3432</v>
      </c>
      <c r="D367" s="142" t="s">
        <v>151</v>
      </c>
      <c r="E367" s="142" t="s">
        <v>101</v>
      </c>
      <c r="F367" s="438">
        <v>84</v>
      </c>
      <c r="G367" s="416" t="str">
        <f>IF(F367&lt;35,"Kém",IF(F367&lt;50,"yếu",IF(F367&lt;65,"Trung bình",IF(F367&lt;80,"Khá",IF(F367&lt;90,"Tốt","Xuất sắc")))))</f>
        <v>Tốt</v>
      </c>
      <c r="H367" s="438"/>
      <c r="I367" s="5"/>
      <c r="J367" s="5"/>
      <c r="K367" s="5"/>
    </row>
    <row r="368" spans="1:14" s="6" customFormat="1" ht="21.75" customHeight="1" x14ac:dyDescent="0.25">
      <c r="A368" s="420">
        <v>350</v>
      </c>
      <c r="B368" s="420">
        <v>24</v>
      </c>
      <c r="C368" s="141" t="s">
        <v>3433</v>
      </c>
      <c r="D368" s="142" t="s">
        <v>3434</v>
      </c>
      <c r="E368" s="142" t="s">
        <v>25</v>
      </c>
      <c r="F368" s="438">
        <v>88</v>
      </c>
      <c r="G368" s="416" t="str">
        <f>IF(F368&lt;35,"Kém",IF(F368&lt;50,"yếu",IF(F368&lt;65,"Trung bình",IF(F368&lt;80,"Khá",IF(F368&lt;90,"Tốt","Xuất sắc")))))</f>
        <v>Tốt</v>
      </c>
      <c r="H368" s="438"/>
      <c r="I368" s="5"/>
      <c r="J368" s="5"/>
      <c r="K368" s="5"/>
    </row>
    <row r="369" spans="1:11" s="6" customFormat="1" ht="21.75" customHeight="1" x14ac:dyDescent="0.25">
      <c r="A369" s="420">
        <v>351</v>
      </c>
      <c r="B369" s="420">
        <v>25</v>
      </c>
      <c r="C369" s="141" t="s">
        <v>3435</v>
      </c>
      <c r="D369" s="142" t="s">
        <v>3436</v>
      </c>
      <c r="E369" s="142" t="s">
        <v>25</v>
      </c>
      <c r="F369" s="438">
        <v>64</v>
      </c>
      <c r="G369" s="416" t="str">
        <f>IF(F369&lt;35,"Kém",IF(F369&lt;50,"yếu",IF(F369&lt;65,"Trung bình",IF(F369&lt;80,"Khá",IF(F369&lt;90,"Tốt","Xuất sắc")))))</f>
        <v>Trung bình</v>
      </c>
      <c r="H369" s="438" t="s">
        <v>111</v>
      </c>
      <c r="I369" s="5"/>
      <c r="J369" s="5"/>
      <c r="K369" s="5"/>
    </row>
    <row r="370" spans="1:11" s="6" customFormat="1" ht="21.75" customHeight="1" x14ac:dyDescent="0.25">
      <c r="A370" s="420">
        <v>352</v>
      </c>
      <c r="B370" s="420">
        <v>26</v>
      </c>
      <c r="C370" s="141" t="s">
        <v>3437</v>
      </c>
      <c r="D370" s="142" t="s">
        <v>121</v>
      </c>
      <c r="E370" s="142" t="s">
        <v>80</v>
      </c>
      <c r="F370" s="466">
        <v>61</v>
      </c>
      <c r="G370" s="416" t="str">
        <f>IF(F370&lt;35,"Kém",IF(F370&lt;50,"yếu",IF(F370&lt;65,"Trung bình",IF(F370&lt;80,"Khá",IF(F370&lt;90,"Tốt","Xuất sắc")))))</f>
        <v>Trung bình</v>
      </c>
      <c r="H370" s="438" t="s">
        <v>111</v>
      </c>
      <c r="I370" s="5"/>
      <c r="J370" s="5"/>
      <c r="K370" s="5"/>
    </row>
    <row r="371" spans="1:11" s="6" customFormat="1" ht="21.75" customHeight="1" x14ac:dyDescent="0.25">
      <c r="A371" s="420">
        <v>353</v>
      </c>
      <c r="B371" s="420">
        <v>27</v>
      </c>
      <c r="C371" s="141" t="s">
        <v>3438</v>
      </c>
      <c r="D371" s="142" t="s">
        <v>153</v>
      </c>
      <c r="E371" s="142" t="s">
        <v>80</v>
      </c>
      <c r="F371" s="438">
        <v>83</v>
      </c>
      <c r="G371" s="416" t="str">
        <f>IF(F371&lt;35,"Kém",IF(F371&lt;50,"yếu",IF(F371&lt;65,"Trung bình",IF(F371&lt;80,"Khá",IF(F371&lt;90,"Tốt","Xuất sắc")))))</f>
        <v>Tốt</v>
      </c>
      <c r="H371" s="438"/>
      <c r="I371" s="5"/>
      <c r="J371" s="5"/>
      <c r="K371" s="5"/>
    </row>
    <row r="372" spans="1:11" s="6" customFormat="1" ht="21.75" customHeight="1" x14ac:dyDescent="0.25">
      <c r="A372" s="420">
        <v>354</v>
      </c>
      <c r="B372" s="420">
        <v>28</v>
      </c>
      <c r="C372" s="141" t="s">
        <v>3439</v>
      </c>
      <c r="D372" s="142" t="s">
        <v>3440</v>
      </c>
      <c r="E372" s="142" t="s">
        <v>226</v>
      </c>
      <c r="F372" s="438">
        <v>97</v>
      </c>
      <c r="G372" s="416" t="str">
        <f>IF(F372&lt;35,"Kém",IF(F372&lt;50,"yếu",IF(F372&lt;65,"Trung bình",IF(F372&lt;80,"Khá",IF(F372&lt;90,"Tốt","Xuất sắc")))))</f>
        <v>Xuất sắc</v>
      </c>
      <c r="H372" s="438"/>
      <c r="I372" s="5"/>
      <c r="J372" s="5"/>
      <c r="K372" s="5"/>
    </row>
    <row r="373" spans="1:11" s="6" customFormat="1" ht="21.75" customHeight="1" x14ac:dyDescent="0.25">
      <c r="A373" s="420">
        <v>355</v>
      </c>
      <c r="B373" s="420">
        <v>29</v>
      </c>
      <c r="C373" s="141" t="s">
        <v>3441</v>
      </c>
      <c r="D373" s="142" t="s">
        <v>3442</v>
      </c>
      <c r="E373" s="142" t="s">
        <v>137</v>
      </c>
      <c r="F373" s="438">
        <v>80</v>
      </c>
      <c r="G373" s="416" t="str">
        <f>IF(F373&lt;35,"Kém",IF(F373&lt;50,"yếu",IF(F373&lt;65,"Trung bình",IF(F373&lt;80,"Khá",IF(F373&lt;90,"Tốt","Xuất sắc")))))</f>
        <v>Tốt</v>
      </c>
      <c r="H373" s="438"/>
      <c r="I373" s="5"/>
      <c r="J373" s="5"/>
      <c r="K373" s="5"/>
    </row>
    <row r="374" spans="1:11" s="6" customFormat="1" ht="21.75" customHeight="1" x14ac:dyDescent="0.25">
      <c r="A374" s="420">
        <v>356</v>
      </c>
      <c r="B374" s="420">
        <v>30</v>
      </c>
      <c r="C374" s="141" t="s">
        <v>3443</v>
      </c>
      <c r="D374" s="142" t="s">
        <v>3444</v>
      </c>
      <c r="E374" s="142" t="s">
        <v>180</v>
      </c>
      <c r="F374" s="438">
        <v>72</v>
      </c>
      <c r="G374" s="416" t="str">
        <f>IF(F374&lt;35,"Kém",IF(F374&lt;50,"yếu",IF(F374&lt;65,"Trung bình",IF(F374&lt;80,"Khá",IF(F374&lt;90,"Tốt","Xuất sắc")))))</f>
        <v>Khá</v>
      </c>
      <c r="H374" s="438"/>
      <c r="I374" s="5"/>
      <c r="J374" s="5"/>
      <c r="K374" s="5"/>
    </row>
    <row r="375" spans="1:11" s="6" customFormat="1" ht="21.75" customHeight="1" x14ac:dyDescent="0.25">
      <c r="A375" s="420">
        <v>357</v>
      </c>
      <c r="B375" s="420">
        <v>31</v>
      </c>
      <c r="C375" s="141" t="s">
        <v>3445</v>
      </c>
      <c r="D375" s="142" t="s">
        <v>97</v>
      </c>
      <c r="E375" s="142" t="s">
        <v>180</v>
      </c>
      <c r="F375" s="466">
        <v>63</v>
      </c>
      <c r="G375" s="416" t="str">
        <f>IF(F375&lt;35,"Kém",IF(F375&lt;50,"yếu",IF(F375&lt;65,"Trung bình",IF(F375&lt;80,"Khá",IF(F375&lt;90,"Tốt","Xuất sắc")))))</f>
        <v>Trung bình</v>
      </c>
      <c r="H375" s="438" t="s">
        <v>111</v>
      </c>
      <c r="I375" s="5"/>
      <c r="J375" s="5"/>
      <c r="K375" s="5"/>
    </row>
    <row r="376" spans="1:11" s="6" customFormat="1" ht="21.75" customHeight="1" x14ac:dyDescent="0.25">
      <c r="A376" s="420">
        <v>358</v>
      </c>
      <c r="B376" s="420">
        <v>32</v>
      </c>
      <c r="C376" s="141" t="s">
        <v>3446</v>
      </c>
      <c r="D376" s="142" t="s">
        <v>311</v>
      </c>
      <c r="E376" s="142" t="s">
        <v>9</v>
      </c>
      <c r="F376" s="438">
        <v>89</v>
      </c>
      <c r="G376" s="416" t="str">
        <f>IF(F376&lt;35,"Kém",IF(F376&lt;50,"yếu",IF(F376&lt;65,"Trung bình",IF(F376&lt;80,"Khá",IF(F376&lt;90,"Tốt","Xuất sắc")))))</f>
        <v>Tốt</v>
      </c>
      <c r="H376" s="438"/>
      <c r="I376" s="5"/>
      <c r="J376" s="5"/>
      <c r="K376" s="5"/>
    </row>
    <row r="377" spans="1:11" s="6" customFormat="1" ht="21.75" customHeight="1" x14ac:dyDescent="0.25">
      <c r="A377" s="420">
        <v>359</v>
      </c>
      <c r="B377" s="420">
        <v>33</v>
      </c>
      <c r="C377" s="141" t="s">
        <v>3447</v>
      </c>
      <c r="D377" s="142" t="s">
        <v>3448</v>
      </c>
      <c r="E377" s="142" t="s">
        <v>10</v>
      </c>
      <c r="F377" s="438">
        <v>79</v>
      </c>
      <c r="G377" s="416" t="str">
        <f>IF(F377&lt;35,"Kém",IF(F377&lt;50,"yếu",IF(F377&lt;65,"Trung bình",IF(F377&lt;80,"Khá",IF(F377&lt;90,"Tốt","Xuất sắc")))))</f>
        <v>Khá</v>
      </c>
      <c r="H377" s="438"/>
      <c r="I377" s="5"/>
      <c r="J377" s="5"/>
      <c r="K377" s="5"/>
    </row>
    <row r="378" spans="1:11" s="6" customFormat="1" ht="21.75" customHeight="1" x14ac:dyDescent="0.25">
      <c r="A378" s="420">
        <v>360</v>
      </c>
      <c r="B378" s="420">
        <v>34</v>
      </c>
      <c r="C378" s="141" t="s">
        <v>3449</v>
      </c>
      <c r="D378" s="142" t="s">
        <v>1768</v>
      </c>
      <c r="E378" s="142" t="s">
        <v>11</v>
      </c>
      <c r="F378" s="438">
        <v>80</v>
      </c>
      <c r="G378" s="416" t="str">
        <f>IF(F378&lt;35,"Kém",IF(F378&lt;50,"yếu",IF(F378&lt;65,"Trung bình",IF(F378&lt;80,"Khá",IF(F378&lt;90,"Tốt","Xuất sắc")))))</f>
        <v>Tốt</v>
      </c>
      <c r="H378" s="438"/>
      <c r="I378" s="5"/>
      <c r="J378" s="5"/>
      <c r="K378" s="5"/>
    </row>
    <row r="379" spans="1:11" s="6" customFormat="1" ht="21.75" customHeight="1" x14ac:dyDescent="0.25">
      <c r="A379" s="420">
        <v>361</v>
      </c>
      <c r="B379" s="420">
        <v>35</v>
      </c>
      <c r="C379" s="141" t="s">
        <v>3450</v>
      </c>
      <c r="D379" s="142" t="s">
        <v>3451</v>
      </c>
      <c r="E379" s="142" t="s">
        <v>81</v>
      </c>
      <c r="F379" s="438">
        <v>89</v>
      </c>
      <c r="G379" s="416" t="str">
        <f>IF(F379&lt;35,"Kém",IF(F379&lt;50,"yếu",IF(F379&lt;65,"Trung bình",IF(F379&lt;80,"Khá",IF(F379&lt;90,"Tốt","Xuất sắc")))))</f>
        <v>Tốt</v>
      </c>
      <c r="H379" s="438"/>
      <c r="I379" s="5"/>
      <c r="J379" s="5"/>
      <c r="K379" s="5"/>
    </row>
    <row r="380" spans="1:11" s="6" customFormat="1" ht="21.75" customHeight="1" x14ac:dyDescent="0.25">
      <c r="A380" s="420">
        <v>362</v>
      </c>
      <c r="B380" s="420">
        <v>36</v>
      </c>
      <c r="C380" s="141" t="s">
        <v>3452</v>
      </c>
      <c r="D380" s="142" t="s">
        <v>3453</v>
      </c>
      <c r="E380" s="142" t="s">
        <v>81</v>
      </c>
      <c r="F380" s="438">
        <v>84</v>
      </c>
      <c r="G380" s="416" t="str">
        <f>IF(F380&lt;35,"Kém",IF(F380&lt;50,"yếu",IF(F380&lt;65,"Trung bình",IF(F380&lt;80,"Khá",IF(F380&lt;90,"Tốt","Xuất sắc")))))</f>
        <v>Tốt</v>
      </c>
      <c r="H380" s="438"/>
      <c r="I380" s="5"/>
      <c r="J380" s="5"/>
      <c r="K380" s="5"/>
    </row>
    <row r="381" spans="1:11" s="6" customFormat="1" ht="21.75" customHeight="1" x14ac:dyDescent="0.25">
      <c r="A381" s="420">
        <v>363</v>
      </c>
      <c r="B381" s="420">
        <v>37</v>
      </c>
      <c r="C381" s="141" t="s">
        <v>3454</v>
      </c>
      <c r="D381" s="142" t="s">
        <v>162</v>
      </c>
      <c r="E381" s="142" t="s">
        <v>275</v>
      </c>
      <c r="F381" s="438">
        <v>95</v>
      </c>
      <c r="G381" s="416" t="str">
        <f>IF(F381&lt;35,"Kém",IF(F381&lt;50,"yếu",IF(F381&lt;65,"Trung bình",IF(F381&lt;80,"Khá",IF(F381&lt;90,"Tốt","Xuất sắc")))))</f>
        <v>Xuất sắc</v>
      </c>
      <c r="H381" s="438"/>
      <c r="I381" s="5"/>
      <c r="J381" s="5"/>
      <c r="K381" s="5"/>
    </row>
    <row r="382" spans="1:11" s="6" customFormat="1" ht="21.75" customHeight="1" x14ac:dyDescent="0.25">
      <c r="A382" s="420">
        <v>364</v>
      </c>
      <c r="B382" s="420">
        <v>38</v>
      </c>
      <c r="C382" s="141" t="s">
        <v>3455</v>
      </c>
      <c r="D382" s="142" t="s">
        <v>3456</v>
      </c>
      <c r="E382" s="142" t="s">
        <v>275</v>
      </c>
      <c r="F382" s="438">
        <v>81</v>
      </c>
      <c r="G382" s="416" t="str">
        <f>IF(F382&lt;35,"Kém",IF(F382&lt;50,"yếu",IF(F382&lt;65,"Trung bình",IF(F382&lt;80,"Khá",IF(F382&lt;90,"Tốt","Xuất sắc")))))</f>
        <v>Tốt</v>
      </c>
      <c r="H382" s="438"/>
      <c r="I382" s="5"/>
      <c r="J382" s="5"/>
      <c r="K382" s="5"/>
    </row>
    <row r="383" spans="1:11" s="6" customFormat="1" ht="21.75" customHeight="1" x14ac:dyDescent="0.25">
      <c r="A383" s="420">
        <v>365</v>
      </c>
      <c r="B383" s="420">
        <v>39</v>
      </c>
      <c r="C383" s="141" t="s">
        <v>3457</v>
      </c>
      <c r="D383" s="142" t="s">
        <v>3458</v>
      </c>
      <c r="E383" s="142" t="s">
        <v>60</v>
      </c>
      <c r="F383" s="438">
        <v>85</v>
      </c>
      <c r="G383" s="416" t="str">
        <f>IF(F383&lt;35,"Kém",IF(F383&lt;50,"yếu",IF(F383&lt;65,"Trung bình",IF(F383&lt;80,"Khá",IF(F383&lt;90,"Tốt","Xuất sắc")))))</f>
        <v>Tốt</v>
      </c>
      <c r="H383" s="438"/>
      <c r="I383" s="5"/>
      <c r="J383" s="5"/>
      <c r="K383" s="5"/>
    </row>
    <row r="384" spans="1:11" s="6" customFormat="1" ht="21.75" customHeight="1" x14ac:dyDescent="0.25">
      <c r="A384" s="420">
        <v>366</v>
      </c>
      <c r="B384" s="420">
        <v>40</v>
      </c>
      <c r="C384" s="141" t="s">
        <v>3459</v>
      </c>
      <c r="D384" s="142" t="s">
        <v>274</v>
      </c>
      <c r="E384" s="142" t="s">
        <v>61</v>
      </c>
      <c r="F384" s="438">
        <v>79</v>
      </c>
      <c r="G384" s="416" t="str">
        <f>IF(F384&lt;35,"Kém",IF(F384&lt;50,"yếu",IF(F384&lt;65,"Trung bình",IF(F384&lt;80,"Khá",IF(F384&lt;90,"Tốt","Xuất sắc")))))</f>
        <v>Khá</v>
      </c>
      <c r="H384" s="438"/>
      <c r="I384" s="5"/>
      <c r="J384" s="5"/>
      <c r="K384" s="5"/>
    </row>
    <row r="385" spans="1:11" s="6" customFormat="1" ht="21.75" customHeight="1" x14ac:dyDescent="0.25">
      <c r="A385" s="420">
        <v>367</v>
      </c>
      <c r="B385" s="420">
        <v>41</v>
      </c>
      <c r="C385" s="141" t="s">
        <v>3460</v>
      </c>
      <c r="D385" s="142" t="s">
        <v>18</v>
      </c>
      <c r="E385" s="142" t="s">
        <v>166</v>
      </c>
      <c r="F385" s="438">
        <v>72</v>
      </c>
      <c r="G385" s="416" t="str">
        <f>IF(F385&lt;35,"Kém",IF(F385&lt;50,"yếu",IF(F385&lt;65,"Trung bình",IF(F385&lt;80,"Khá",IF(F385&lt;90,"Tốt","Xuất sắc")))))</f>
        <v>Khá</v>
      </c>
      <c r="H385" s="438"/>
      <c r="I385" s="5"/>
      <c r="J385" s="5"/>
      <c r="K385" s="5"/>
    </row>
    <row r="386" spans="1:11" s="6" customFormat="1" ht="21.75" customHeight="1" x14ac:dyDescent="0.25">
      <c r="A386" s="420">
        <v>368</v>
      </c>
      <c r="B386" s="420">
        <v>42</v>
      </c>
      <c r="C386" s="141" t="s">
        <v>3461</v>
      </c>
      <c r="D386" s="142" t="s">
        <v>725</v>
      </c>
      <c r="E386" s="142" t="s">
        <v>119</v>
      </c>
      <c r="F386" s="438">
        <v>72</v>
      </c>
      <c r="G386" s="416" t="str">
        <f>IF(F386&lt;35,"Kém",IF(F386&lt;50,"yếu",IF(F386&lt;65,"Trung bình",IF(F386&lt;80,"Khá",IF(F386&lt;90,"Tốt","Xuất sắc")))))</f>
        <v>Khá</v>
      </c>
      <c r="H386" s="438"/>
      <c r="I386" s="5"/>
      <c r="J386" s="5"/>
      <c r="K386" s="5"/>
    </row>
    <row r="387" spans="1:11" s="6" customFormat="1" ht="21.75" customHeight="1" x14ac:dyDescent="0.25">
      <c r="A387" s="420">
        <v>369</v>
      </c>
      <c r="B387" s="420">
        <v>43</v>
      </c>
      <c r="C387" s="141" t="s">
        <v>3462</v>
      </c>
      <c r="D387" s="142" t="s">
        <v>206</v>
      </c>
      <c r="E387" s="142" t="s">
        <v>119</v>
      </c>
      <c r="F387" s="438">
        <v>81</v>
      </c>
      <c r="G387" s="416" t="str">
        <f>IF(F387&lt;35,"Kém",IF(F387&lt;50,"yếu",IF(F387&lt;65,"Trung bình",IF(F387&lt;80,"Khá",IF(F387&lt;90,"Tốt","Xuất sắc")))))</f>
        <v>Tốt</v>
      </c>
      <c r="H387" s="438"/>
      <c r="I387" s="5"/>
      <c r="J387" s="5"/>
      <c r="K387" s="5"/>
    </row>
    <row r="388" spans="1:11" s="6" customFormat="1" ht="21.75" customHeight="1" x14ac:dyDescent="0.25">
      <c r="A388" s="420">
        <v>370</v>
      </c>
      <c r="B388" s="420">
        <v>44</v>
      </c>
      <c r="C388" s="141" t="s">
        <v>3463</v>
      </c>
      <c r="D388" s="142" t="s">
        <v>78</v>
      </c>
      <c r="E388" s="142" t="s">
        <v>119</v>
      </c>
      <c r="F388" s="438">
        <v>0</v>
      </c>
      <c r="G388" s="416" t="str">
        <f>IF(F388&lt;35,"Kém",IF(F388&lt;50,"yếu",IF(F388&lt;65,"Trung bình",IF(F388&lt;80,"Khá",IF(F388&lt;90,"Tốt","Xuất sắc")))))</f>
        <v>Kém</v>
      </c>
      <c r="H388" s="438"/>
      <c r="I388" s="5"/>
      <c r="J388" s="5"/>
      <c r="K388" s="5"/>
    </row>
    <row r="389" spans="1:11" s="6" customFormat="1" ht="21.75" customHeight="1" x14ac:dyDescent="0.25">
      <c r="A389" s="420">
        <v>371</v>
      </c>
      <c r="B389" s="420">
        <v>45</v>
      </c>
      <c r="C389" s="141" t="s">
        <v>3464</v>
      </c>
      <c r="D389" s="142" t="s">
        <v>377</v>
      </c>
      <c r="E389" s="142" t="s">
        <v>160</v>
      </c>
      <c r="F389" s="438">
        <v>98</v>
      </c>
      <c r="G389" s="416" t="str">
        <f>IF(F389&lt;35,"Kém",IF(F389&lt;50,"yếu",IF(F389&lt;65,"Trung bình",IF(F389&lt;80,"Khá",IF(F389&lt;90,"Tốt","Xuất sắc")))))</f>
        <v>Xuất sắc</v>
      </c>
      <c r="H389" s="438"/>
      <c r="I389" s="5"/>
      <c r="J389" s="5"/>
      <c r="K389" s="5"/>
    </row>
    <row r="390" spans="1:11" s="6" customFormat="1" ht="21.75" customHeight="1" x14ac:dyDescent="0.25">
      <c r="A390" s="420">
        <v>372</v>
      </c>
      <c r="B390" s="420">
        <v>46</v>
      </c>
      <c r="C390" s="141" t="s">
        <v>3465</v>
      </c>
      <c r="D390" s="142" t="s">
        <v>19</v>
      </c>
      <c r="E390" s="142" t="s">
        <v>23</v>
      </c>
      <c r="F390" s="438">
        <v>76</v>
      </c>
      <c r="G390" s="416" t="str">
        <f>IF(F390&lt;35,"Kém",IF(F390&lt;50,"yếu",IF(F390&lt;65,"Trung bình",IF(F390&lt;80,"Khá",IF(F390&lt;90,"Tốt","Xuất sắc")))))</f>
        <v>Khá</v>
      </c>
      <c r="H390" s="438"/>
      <c r="I390" s="5"/>
      <c r="J390" s="5"/>
      <c r="K390" s="5"/>
    </row>
    <row r="391" spans="1:11" s="6" customFormat="1" ht="21.75" customHeight="1" x14ac:dyDescent="0.25">
      <c r="A391" s="420">
        <v>373</v>
      </c>
      <c r="B391" s="420">
        <v>47</v>
      </c>
      <c r="C391" s="141" t="s">
        <v>3466</v>
      </c>
      <c r="D391" s="142" t="s">
        <v>208</v>
      </c>
      <c r="E391" s="142" t="s">
        <v>120</v>
      </c>
      <c r="F391" s="438">
        <v>76</v>
      </c>
      <c r="G391" s="416" t="str">
        <f>IF(F391&lt;35,"Kém",IF(F391&lt;50,"yếu",IF(F391&lt;65,"Trung bình",IF(F391&lt;80,"Khá",IF(F391&lt;90,"Tốt","Xuất sắc")))))</f>
        <v>Khá</v>
      </c>
      <c r="H391" s="438"/>
      <c r="I391" s="5"/>
      <c r="J391" s="5"/>
      <c r="K391" s="5"/>
    </row>
    <row r="392" spans="1:11" s="6" customFormat="1" ht="21.75" customHeight="1" x14ac:dyDescent="0.25">
      <c r="A392" s="420">
        <v>374</v>
      </c>
      <c r="B392" s="420">
        <v>48</v>
      </c>
      <c r="C392" s="141" t="s">
        <v>3467</v>
      </c>
      <c r="D392" s="142" t="s">
        <v>571</v>
      </c>
      <c r="E392" s="142" t="s">
        <v>120</v>
      </c>
      <c r="F392" s="438">
        <v>43</v>
      </c>
      <c r="G392" s="416" t="str">
        <f>IF(F392&lt;35,"Kém",IF(F392&lt;50,"yếu",IF(F392&lt;65,"Trung bình",IF(F392&lt;80,"Khá",IF(F392&lt;90,"Tốt","Xuất sắc")))))</f>
        <v>yếu</v>
      </c>
      <c r="H392" s="438"/>
      <c r="I392" s="5"/>
      <c r="J392" s="5"/>
      <c r="K392" s="5"/>
    </row>
    <row r="393" spans="1:11" s="6" customFormat="1" ht="21.75" customHeight="1" x14ac:dyDescent="0.25">
      <c r="A393" s="420">
        <v>375</v>
      </c>
      <c r="B393" s="420">
        <v>49</v>
      </c>
      <c r="C393" s="141" t="s">
        <v>3468</v>
      </c>
      <c r="D393" s="142" t="s">
        <v>3469</v>
      </c>
      <c r="E393" s="142" t="s">
        <v>87</v>
      </c>
      <c r="F393" s="438">
        <v>85</v>
      </c>
      <c r="G393" s="416" t="str">
        <f>IF(F393&lt;35,"Kém",IF(F393&lt;50,"yếu",IF(F393&lt;65,"Trung bình",IF(F393&lt;80,"Khá",IF(F393&lt;90,"Tốt","Xuất sắc")))))</f>
        <v>Tốt</v>
      </c>
      <c r="H393" s="438"/>
      <c r="I393" s="5"/>
      <c r="J393" s="5"/>
      <c r="K393" s="5"/>
    </row>
    <row r="394" spans="1:11" s="6" customFormat="1" ht="21.75" customHeight="1" x14ac:dyDescent="0.25">
      <c r="A394" s="420">
        <v>376</v>
      </c>
      <c r="B394" s="420">
        <v>50</v>
      </c>
      <c r="C394" s="141" t="s">
        <v>3470</v>
      </c>
      <c r="D394" s="142" t="s">
        <v>3471</v>
      </c>
      <c r="E394" s="142" t="s">
        <v>2494</v>
      </c>
      <c r="F394" s="438">
        <v>83</v>
      </c>
      <c r="G394" s="416" t="str">
        <f>IF(F394&lt;35,"Kém",IF(F394&lt;50,"yếu",IF(F394&lt;65,"Trung bình",IF(F394&lt;80,"Khá",IF(F394&lt;90,"Tốt","Xuất sắc")))))</f>
        <v>Tốt</v>
      </c>
      <c r="H394" s="438"/>
      <c r="I394" s="5"/>
      <c r="J394" s="5"/>
      <c r="K394" s="5"/>
    </row>
    <row r="395" spans="1:11" s="6" customFormat="1" ht="21.75" customHeight="1" x14ac:dyDescent="0.25">
      <c r="A395" s="420">
        <v>377</v>
      </c>
      <c r="B395" s="420">
        <v>51</v>
      </c>
      <c r="C395" s="141" t="s">
        <v>3472</v>
      </c>
      <c r="D395" s="142" t="s">
        <v>1615</v>
      </c>
      <c r="E395" s="142" t="s">
        <v>12</v>
      </c>
      <c r="F395" s="438">
        <v>86</v>
      </c>
      <c r="G395" s="416" t="str">
        <f>IF(F395&lt;35,"Kém",IF(F395&lt;50,"yếu",IF(F395&lt;65,"Trung bình",IF(F395&lt;80,"Khá",IF(F395&lt;90,"Tốt","Xuất sắc")))))</f>
        <v>Tốt</v>
      </c>
      <c r="H395" s="438"/>
      <c r="I395" s="5"/>
      <c r="J395" s="5"/>
      <c r="K395" s="5"/>
    </row>
    <row r="396" spans="1:11" s="6" customFormat="1" ht="21.75" customHeight="1" x14ac:dyDescent="0.25">
      <c r="A396" s="420">
        <v>378</v>
      </c>
      <c r="B396" s="420">
        <v>52</v>
      </c>
      <c r="C396" s="141" t="s">
        <v>3473</v>
      </c>
      <c r="D396" s="142" t="s">
        <v>136</v>
      </c>
      <c r="E396" s="142" t="s">
        <v>12</v>
      </c>
      <c r="F396" s="438">
        <v>81</v>
      </c>
      <c r="G396" s="416" t="str">
        <f>IF(F396&lt;35,"Kém",IF(F396&lt;50,"yếu",IF(F396&lt;65,"Trung bình",IF(F396&lt;80,"Khá",IF(F396&lt;90,"Tốt","Xuất sắc")))))</f>
        <v>Tốt</v>
      </c>
      <c r="H396" s="438"/>
      <c r="I396" s="5"/>
    </row>
    <row r="397" spans="1:11" s="6" customFormat="1" ht="21.75" customHeight="1" x14ac:dyDescent="0.25">
      <c r="A397" s="420">
        <v>379</v>
      </c>
      <c r="B397" s="420">
        <v>53</v>
      </c>
      <c r="C397" s="141" t="s">
        <v>3474</v>
      </c>
      <c r="D397" s="142" t="s">
        <v>3475</v>
      </c>
      <c r="E397" s="142" t="s">
        <v>265</v>
      </c>
      <c r="F397" s="438">
        <v>84</v>
      </c>
      <c r="G397" s="416" t="str">
        <f>IF(F397&lt;35,"Kém",IF(F397&lt;50,"yếu",IF(F397&lt;65,"Trung bình",IF(F397&lt;80,"Khá",IF(F397&lt;90,"Tốt","Xuất sắc")))))</f>
        <v>Tốt</v>
      </c>
      <c r="H397" s="438"/>
      <c r="I397" s="5"/>
    </row>
    <row r="398" spans="1:11" s="6" customFormat="1" ht="21.75" customHeight="1" x14ac:dyDescent="0.25">
      <c r="A398" s="420">
        <v>380</v>
      </c>
      <c r="B398" s="420">
        <v>54</v>
      </c>
      <c r="C398" s="141" t="s">
        <v>3476</v>
      </c>
      <c r="D398" s="142" t="s">
        <v>3054</v>
      </c>
      <c r="E398" s="142" t="s">
        <v>161</v>
      </c>
      <c r="F398" s="438">
        <v>78</v>
      </c>
      <c r="G398" s="416" t="str">
        <f>IF(F398&lt;35,"Kém",IF(F398&lt;50,"yếu",IF(F398&lt;65,"Trung bình",IF(F398&lt;80,"Khá",IF(F398&lt;90,"Tốt","Xuất sắc")))))</f>
        <v>Khá</v>
      </c>
      <c r="H398" s="438"/>
      <c r="I398" s="5"/>
    </row>
    <row r="399" spans="1:11" s="6" customFormat="1" ht="21.75" customHeight="1" x14ac:dyDescent="0.25">
      <c r="A399" s="420">
        <v>381</v>
      </c>
      <c r="B399" s="420">
        <v>55</v>
      </c>
      <c r="C399" s="141" t="s">
        <v>3477</v>
      </c>
      <c r="D399" s="142" t="s">
        <v>115</v>
      </c>
      <c r="E399" s="142" t="s">
        <v>24</v>
      </c>
      <c r="F399" s="438">
        <v>91</v>
      </c>
      <c r="G399" s="416" t="str">
        <f>IF(F399&lt;35,"Kém",IF(F399&lt;50,"yếu",IF(F399&lt;65,"Trung bình",IF(F399&lt;80,"Khá",IF(F399&lt;90,"Tốt","Xuất sắc")))))</f>
        <v>Xuất sắc</v>
      </c>
      <c r="H399" s="438"/>
      <c r="I399" s="5"/>
    </row>
    <row r="400" spans="1:11" s="6" customFormat="1" ht="21.75" customHeight="1" x14ac:dyDescent="0.25">
      <c r="A400" s="420">
        <v>382</v>
      </c>
      <c r="B400" s="420">
        <v>56</v>
      </c>
      <c r="C400" s="141" t="s">
        <v>3478</v>
      </c>
      <c r="D400" s="142" t="s">
        <v>796</v>
      </c>
      <c r="E400" s="142" t="s">
        <v>991</v>
      </c>
      <c r="F400" s="438">
        <v>91</v>
      </c>
      <c r="G400" s="416" t="str">
        <f>IF(F400&lt;35,"Kém",IF(F400&lt;50,"yếu",IF(F400&lt;65,"Trung bình",IF(F400&lt;80,"Khá",IF(F400&lt;90,"Tốt","Xuất sắc")))))</f>
        <v>Xuất sắc</v>
      </c>
      <c r="H400" s="438"/>
      <c r="I400" s="5"/>
    </row>
    <row r="401" spans="1:11" s="6" customFormat="1" ht="21.75" customHeight="1" x14ac:dyDescent="0.25">
      <c r="A401" s="688" t="s">
        <v>3479</v>
      </c>
      <c r="B401" s="689"/>
      <c r="C401" s="689"/>
      <c r="D401" s="689"/>
      <c r="E401" s="689"/>
      <c r="F401" s="689"/>
      <c r="G401" s="689"/>
      <c r="H401" s="690"/>
      <c r="I401" s="5"/>
    </row>
    <row r="402" spans="1:11" s="6" customFormat="1" ht="21.75" customHeight="1" x14ac:dyDescent="0.25">
      <c r="A402" s="420">
        <v>383</v>
      </c>
      <c r="B402" s="420">
        <v>1</v>
      </c>
      <c r="C402" s="127" t="s">
        <v>3480</v>
      </c>
      <c r="D402" s="472" t="s">
        <v>65</v>
      </c>
      <c r="E402" s="472" t="s">
        <v>67</v>
      </c>
      <c r="F402" s="473">
        <v>77</v>
      </c>
      <c r="G402" s="416" t="str">
        <f>IF(F402&lt;35,"Kém",IF(F402&lt;50,"yếu",IF(F402&lt;65,"Trung bình",IF(F402&lt;80,"Khá",IF(F402&lt;90,"Tốt","Xuất sắc")))))</f>
        <v>Khá</v>
      </c>
      <c r="H402" s="417"/>
      <c r="I402" s="691"/>
    </row>
    <row r="403" spans="1:11" s="6" customFormat="1" ht="21.75" customHeight="1" x14ac:dyDescent="0.25">
      <c r="A403" s="420">
        <v>384</v>
      </c>
      <c r="B403" s="420">
        <v>2</v>
      </c>
      <c r="C403" s="127" t="s">
        <v>3481</v>
      </c>
      <c r="D403" s="472" t="s">
        <v>69</v>
      </c>
      <c r="E403" s="472" t="s">
        <v>34</v>
      </c>
      <c r="F403" s="473">
        <v>92</v>
      </c>
      <c r="G403" s="416" t="str">
        <f>IF(F403&lt;35,"Kém",IF(F403&lt;50,"yếu",IF(F403&lt;65,"Trung bình",IF(F403&lt;80,"Khá",IF(F403&lt;90,"Tốt","Xuất sắc")))))</f>
        <v>Xuất sắc</v>
      </c>
      <c r="H403" s="417"/>
      <c r="I403" s="691"/>
      <c r="J403" s="5"/>
      <c r="K403" s="5"/>
    </row>
    <row r="404" spans="1:11" s="6" customFormat="1" ht="21.75" customHeight="1" x14ac:dyDescent="0.25">
      <c r="A404" s="420">
        <v>385</v>
      </c>
      <c r="B404" s="420">
        <v>3</v>
      </c>
      <c r="C404" s="127" t="s">
        <v>3482</v>
      </c>
      <c r="D404" s="472" t="s">
        <v>463</v>
      </c>
      <c r="E404" s="472" t="s">
        <v>34</v>
      </c>
      <c r="F404" s="473">
        <v>90</v>
      </c>
      <c r="G404" s="416" t="str">
        <f>IF(F404&lt;35,"Kém",IF(F404&lt;50,"yếu",IF(F404&lt;65,"Trung bình",IF(F404&lt;80,"Khá",IF(F404&lt;90,"Tốt","Xuất sắc")))))</f>
        <v>Xuất sắc</v>
      </c>
      <c r="H404" s="417"/>
      <c r="I404" s="691"/>
      <c r="J404" s="5"/>
      <c r="K404" s="5"/>
    </row>
    <row r="405" spans="1:11" s="6" customFormat="1" ht="21.75" customHeight="1" x14ac:dyDescent="0.25">
      <c r="A405" s="420">
        <v>386</v>
      </c>
      <c r="B405" s="420">
        <v>4</v>
      </c>
      <c r="C405" s="692" t="s">
        <v>3483</v>
      </c>
      <c r="D405" s="475" t="s">
        <v>390</v>
      </c>
      <c r="E405" s="475" t="s">
        <v>34</v>
      </c>
      <c r="F405" s="476">
        <v>0</v>
      </c>
      <c r="G405" s="416" t="str">
        <f>IF(F405&lt;35,"Kém",IF(F405&lt;50,"yếu",IF(F405&lt;65,"Trung bình",IF(F405&lt;80,"Khá",IF(F405&lt;90,"Tốt","Xuất sắc")))))</f>
        <v>Kém</v>
      </c>
      <c r="H405" s="417"/>
      <c r="I405" s="691"/>
      <c r="J405" s="5"/>
      <c r="K405" s="5"/>
    </row>
    <row r="406" spans="1:11" s="6" customFormat="1" ht="21.75" customHeight="1" x14ac:dyDescent="0.25">
      <c r="A406" s="420">
        <v>387</v>
      </c>
      <c r="B406" s="420">
        <v>5</v>
      </c>
      <c r="C406" s="127" t="s">
        <v>3484</v>
      </c>
      <c r="D406" s="472" t="s">
        <v>3485</v>
      </c>
      <c r="E406" s="472" t="s">
        <v>3486</v>
      </c>
      <c r="F406" s="473">
        <v>80</v>
      </c>
      <c r="G406" s="416" t="str">
        <f>IF(F406&lt;35,"Kém",IF(F406&lt;50,"yếu",IF(F406&lt;65,"Trung bình",IF(F406&lt;80,"Khá",IF(F406&lt;90,"Tốt","Xuất sắc")))))</f>
        <v>Tốt</v>
      </c>
      <c r="H406" s="417"/>
      <c r="I406" s="691"/>
      <c r="J406" s="5"/>
      <c r="K406" s="5"/>
    </row>
    <row r="407" spans="1:11" s="6" customFormat="1" ht="21.75" customHeight="1" x14ac:dyDescent="0.25">
      <c r="A407" s="420">
        <v>388</v>
      </c>
      <c r="B407" s="420">
        <v>6</v>
      </c>
      <c r="C407" s="127" t="s">
        <v>3487</v>
      </c>
      <c r="D407" s="472" t="s">
        <v>3488</v>
      </c>
      <c r="E407" s="472" t="s">
        <v>956</v>
      </c>
      <c r="F407" s="473">
        <v>65</v>
      </c>
      <c r="G407" s="416" t="str">
        <f>IF(F407&lt;35,"Kém",IF(F407&lt;50,"yếu",IF(F407&lt;65,"Trung bình",IF(F407&lt;80,"Khá",IF(F407&lt;90,"Tốt","Xuất sắc")))))</f>
        <v>Khá</v>
      </c>
      <c r="H407" s="417"/>
      <c r="I407" s="691"/>
      <c r="J407" s="5"/>
      <c r="K407" s="5"/>
    </row>
    <row r="408" spans="1:11" s="6" customFormat="1" ht="21.75" customHeight="1" x14ac:dyDescent="0.25">
      <c r="A408" s="420">
        <v>389</v>
      </c>
      <c r="B408" s="420">
        <v>7</v>
      </c>
      <c r="C408" s="127" t="s">
        <v>3489</v>
      </c>
      <c r="D408" s="472" t="s">
        <v>71</v>
      </c>
      <c r="E408" s="472" t="s">
        <v>6</v>
      </c>
      <c r="F408" s="473">
        <v>65</v>
      </c>
      <c r="G408" s="416" t="str">
        <f>IF(F408&lt;35,"Kém",IF(F408&lt;50,"yếu",IF(F408&lt;65,"Trung bình",IF(F408&lt;80,"Khá",IF(F408&lt;90,"Tốt","Xuất sắc")))))</f>
        <v>Khá</v>
      </c>
      <c r="H408" s="417"/>
      <c r="I408" s="691"/>
      <c r="J408" s="262" t="s">
        <v>3490</v>
      </c>
      <c r="K408" s="67"/>
    </row>
    <row r="409" spans="1:11" s="6" customFormat="1" ht="21.75" customHeight="1" x14ac:dyDescent="0.25">
      <c r="A409" s="420">
        <v>390</v>
      </c>
      <c r="B409" s="420">
        <v>8</v>
      </c>
      <c r="C409" s="692" t="s">
        <v>3491</v>
      </c>
      <c r="D409" s="475" t="s">
        <v>3492</v>
      </c>
      <c r="E409" s="475" t="s">
        <v>302</v>
      </c>
      <c r="F409" s="476">
        <v>0</v>
      </c>
      <c r="G409" s="416" t="str">
        <f>IF(F409&lt;35,"Kém",IF(F409&lt;50,"yếu",IF(F409&lt;65,"Trung bình",IF(F409&lt;80,"Khá",IF(F409&lt;90,"Tốt","Xuất sắc")))))</f>
        <v>Kém</v>
      </c>
      <c r="H409" s="417"/>
      <c r="I409" s="691"/>
      <c r="J409" s="68" t="s">
        <v>432</v>
      </c>
      <c r="K409" s="69" t="s">
        <v>433</v>
      </c>
    </row>
    <row r="410" spans="1:11" s="6" customFormat="1" ht="21.75" customHeight="1" x14ac:dyDescent="0.25">
      <c r="A410" s="420">
        <v>391</v>
      </c>
      <c r="B410" s="420">
        <v>9</v>
      </c>
      <c r="C410" s="127" t="s">
        <v>3493</v>
      </c>
      <c r="D410" s="472" t="s">
        <v>3494</v>
      </c>
      <c r="E410" s="472" t="s">
        <v>214</v>
      </c>
      <c r="F410" s="473">
        <v>85</v>
      </c>
      <c r="G410" s="416" t="str">
        <f>IF(F410&lt;35,"Kém",IF(F410&lt;50,"yếu",IF(F410&lt;65,"Trung bình",IF(F410&lt;80,"Khá",IF(F410&lt;90,"Tốt","Xuất sắc")))))</f>
        <v>Tốt</v>
      </c>
      <c r="H410" s="417"/>
      <c r="I410" s="691"/>
      <c r="J410" s="70" t="s">
        <v>72</v>
      </c>
      <c r="K410" s="419">
        <f>COUNTIF($G$402:$G$437,"Xuất sắc")</f>
        <v>3</v>
      </c>
    </row>
    <row r="411" spans="1:11" s="6" customFormat="1" ht="21.75" customHeight="1" x14ac:dyDescent="0.25">
      <c r="A411" s="420">
        <v>392</v>
      </c>
      <c r="B411" s="420">
        <v>10</v>
      </c>
      <c r="C411" s="127" t="s">
        <v>3495</v>
      </c>
      <c r="D411" s="472" t="s">
        <v>1005</v>
      </c>
      <c r="E411" s="472" t="s">
        <v>343</v>
      </c>
      <c r="F411" s="473">
        <v>84</v>
      </c>
      <c r="G411" s="416" t="str">
        <f>IF(F411&lt;35,"Kém",IF(F411&lt;50,"yếu",IF(F411&lt;65,"Trung bình",IF(F411&lt;80,"Khá",IF(F411&lt;90,"Tốt","Xuất sắc")))))</f>
        <v>Tốt</v>
      </c>
      <c r="H411" s="417"/>
      <c r="I411" s="691"/>
      <c r="J411" s="71" t="s">
        <v>31</v>
      </c>
      <c r="K411" s="419">
        <f>COUNTIF($G$402:$G$437,"Tốt")</f>
        <v>6</v>
      </c>
    </row>
    <row r="412" spans="1:11" s="6" customFormat="1" ht="21.75" customHeight="1" x14ac:dyDescent="0.25">
      <c r="A412" s="420">
        <v>393</v>
      </c>
      <c r="B412" s="420">
        <v>11</v>
      </c>
      <c r="C412" s="127" t="s">
        <v>3496</v>
      </c>
      <c r="D412" s="472" t="s">
        <v>18</v>
      </c>
      <c r="E412" s="472" t="s">
        <v>27</v>
      </c>
      <c r="F412" s="473">
        <v>68</v>
      </c>
      <c r="G412" s="416" t="str">
        <f>IF(F412&lt;35,"Kém",IF(F412&lt;50,"yếu",IF(F412&lt;65,"Trung bình",IF(F412&lt;80,"Khá",IF(F412&lt;90,"Tốt","Xuất sắc")))))</f>
        <v>Khá</v>
      </c>
      <c r="H412" s="417"/>
      <c r="I412" s="691"/>
      <c r="J412" s="71" t="s">
        <v>68</v>
      </c>
      <c r="K412" s="419">
        <f>COUNTIF($G$402:$G$437,"Khá")</f>
        <v>21</v>
      </c>
    </row>
    <row r="413" spans="1:11" s="6" customFormat="1" ht="21.75" customHeight="1" x14ac:dyDescent="0.25">
      <c r="A413" s="420">
        <v>394</v>
      </c>
      <c r="B413" s="420">
        <v>12</v>
      </c>
      <c r="C413" s="127" t="s">
        <v>3497</v>
      </c>
      <c r="D413" s="472" t="s">
        <v>3498</v>
      </c>
      <c r="E413" s="472" t="s">
        <v>27</v>
      </c>
      <c r="F413" s="473">
        <v>77</v>
      </c>
      <c r="G413" s="416" t="str">
        <f>IF(F413&lt;35,"Kém",IF(F413&lt;50,"yếu",IF(F413&lt;65,"Trung bình",IF(F413&lt;80,"Khá",IF(F413&lt;90,"Tốt","Xuất sắc")))))</f>
        <v>Khá</v>
      </c>
      <c r="H413" s="417"/>
      <c r="I413" s="691"/>
      <c r="J413" s="70" t="s">
        <v>96</v>
      </c>
      <c r="K413" s="419">
        <f>COUNTIF($G$402:$G$437,"Trung bình")</f>
        <v>2</v>
      </c>
    </row>
    <row r="414" spans="1:11" s="6" customFormat="1" ht="21.75" customHeight="1" x14ac:dyDescent="0.25">
      <c r="A414" s="420">
        <v>395</v>
      </c>
      <c r="B414" s="420">
        <v>13</v>
      </c>
      <c r="C414" s="127" t="s">
        <v>3499</v>
      </c>
      <c r="D414" s="472" t="s">
        <v>197</v>
      </c>
      <c r="E414" s="472" t="s">
        <v>290</v>
      </c>
      <c r="F414" s="473">
        <v>72</v>
      </c>
      <c r="G414" s="416" t="str">
        <f>IF(F414&lt;35,"Kém",IF(F414&lt;50,"yếu",IF(F414&lt;65,"Trung bình",IF(F414&lt;80,"Khá",IF(F414&lt;90,"Tốt","Xuất sắc")))))</f>
        <v>Khá</v>
      </c>
      <c r="H414" s="417"/>
      <c r="I414" s="691"/>
      <c r="J414" s="71" t="s">
        <v>92</v>
      </c>
      <c r="K414" s="419">
        <f>COUNTIF($G$402:$G$437,"Yếu")</f>
        <v>1</v>
      </c>
    </row>
    <row r="415" spans="1:11" s="6" customFormat="1" ht="21.75" customHeight="1" x14ac:dyDescent="0.25">
      <c r="A415" s="420">
        <v>396</v>
      </c>
      <c r="B415" s="420">
        <v>14</v>
      </c>
      <c r="C415" s="127" t="s">
        <v>3500</v>
      </c>
      <c r="D415" s="472" t="s">
        <v>360</v>
      </c>
      <c r="E415" s="472" t="s">
        <v>154</v>
      </c>
      <c r="F415" s="473">
        <v>70</v>
      </c>
      <c r="G415" s="416" t="str">
        <f>IF(F415&lt;35,"Kém",IF(F415&lt;50,"yếu",IF(F415&lt;65,"Trung bình",IF(F415&lt;80,"Khá",IF(F415&lt;90,"Tốt","Xuất sắc")))))</f>
        <v>Khá</v>
      </c>
      <c r="H415" s="417"/>
      <c r="I415" s="691"/>
      <c r="J415" s="71" t="s">
        <v>267</v>
      </c>
      <c r="K415" s="419">
        <f>COUNTIF($G$402:$G$437,"Kém")</f>
        <v>3</v>
      </c>
    </row>
    <row r="416" spans="1:11" s="6" customFormat="1" ht="21.75" customHeight="1" x14ac:dyDescent="0.25">
      <c r="A416" s="420">
        <v>397</v>
      </c>
      <c r="B416" s="420">
        <v>15</v>
      </c>
      <c r="C416" s="127" t="s">
        <v>3501</v>
      </c>
      <c r="D416" s="472" t="s">
        <v>414</v>
      </c>
      <c r="E416" s="472" t="s">
        <v>7</v>
      </c>
      <c r="F416" s="473">
        <v>77</v>
      </c>
      <c r="G416" s="416" t="str">
        <f>IF(F416&lt;35,"Kém",IF(F416&lt;50,"yếu",IF(F416&lt;65,"Trung bình",IF(F416&lt;80,"Khá",IF(F416&lt;90,"Tốt","Xuất sắc")))))</f>
        <v>Khá</v>
      </c>
      <c r="H416" s="417"/>
      <c r="I416" s="691"/>
      <c r="J416" s="71" t="s">
        <v>518</v>
      </c>
      <c r="K416" s="419">
        <v>0</v>
      </c>
    </row>
    <row r="417" spans="1:11" s="6" customFormat="1" ht="21.75" customHeight="1" x14ac:dyDescent="0.25">
      <c r="A417" s="420">
        <v>398</v>
      </c>
      <c r="B417" s="420">
        <v>16</v>
      </c>
      <c r="C417" s="127" t="s">
        <v>3502</v>
      </c>
      <c r="D417" s="472" t="s">
        <v>274</v>
      </c>
      <c r="E417" s="472" t="s">
        <v>15</v>
      </c>
      <c r="F417" s="473">
        <v>81</v>
      </c>
      <c r="G417" s="416" t="str">
        <f>IF(F417&lt;35,"Kém",IF(F417&lt;50,"yếu",IF(F417&lt;65,"Trung bình",IF(F417&lt;80,"Khá",IF(F417&lt;90,"Tốt","Xuất sắc")))))</f>
        <v>Tốt</v>
      </c>
      <c r="H417" s="417"/>
      <c r="I417" s="691"/>
      <c r="J417" s="442" t="s">
        <v>434</v>
      </c>
      <c r="K417" s="73">
        <f>SUM(K410:K416)</f>
        <v>36</v>
      </c>
    </row>
    <row r="418" spans="1:11" s="6" customFormat="1" ht="21.75" customHeight="1" x14ac:dyDescent="0.25">
      <c r="A418" s="420">
        <v>399</v>
      </c>
      <c r="B418" s="420">
        <v>17</v>
      </c>
      <c r="C418" s="127" t="s">
        <v>3503</v>
      </c>
      <c r="D418" s="472" t="s">
        <v>3504</v>
      </c>
      <c r="E418" s="472" t="s">
        <v>21</v>
      </c>
      <c r="F418" s="473">
        <v>80</v>
      </c>
      <c r="G418" s="416" t="str">
        <f>IF(F418&lt;35,"Kém",IF(F418&lt;50,"yếu",IF(F418&lt;65,"Trung bình",IF(F418&lt;80,"Khá",IF(F418&lt;90,"Tốt","Xuất sắc")))))</f>
        <v>Tốt</v>
      </c>
      <c r="H418" s="417"/>
      <c r="I418" s="691"/>
      <c r="J418" s="5"/>
      <c r="K418" s="5"/>
    </row>
    <row r="419" spans="1:11" s="6" customFormat="1" ht="21.75" customHeight="1" x14ac:dyDescent="0.25">
      <c r="A419" s="420">
        <v>400</v>
      </c>
      <c r="B419" s="420">
        <v>18</v>
      </c>
      <c r="C419" s="127" t="s">
        <v>3505</v>
      </c>
      <c r="D419" s="472" t="s">
        <v>278</v>
      </c>
      <c r="E419" s="472" t="s">
        <v>163</v>
      </c>
      <c r="F419" s="473">
        <v>65</v>
      </c>
      <c r="G419" s="416" t="str">
        <f>IF(F419&lt;35,"Kém",IF(F419&lt;50,"yếu",IF(F419&lt;65,"Trung bình",IF(F419&lt;80,"Khá",IF(F419&lt;90,"Tốt","Xuất sắc")))))</f>
        <v>Khá</v>
      </c>
      <c r="H419" s="417"/>
      <c r="I419" s="691"/>
      <c r="J419" s="5"/>
      <c r="K419" s="5"/>
    </row>
    <row r="420" spans="1:11" s="6" customFormat="1" ht="21.75" customHeight="1" x14ac:dyDescent="0.25">
      <c r="A420" s="420">
        <v>401</v>
      </c>
      <c r="B420" s="420">
        <v>19</v>
      </c>
      <c r="C420" s="127" t="s">
        <v>3506</v>
      </c>
      <c r="D420" s="472" t="s">
        <v>292</v>
      </c>
      <c r="E420" s="472" t="s">
        <v>54</v>
      </c>
      <c r="F420" s="473">
        <v>64</v>
      </c>
      <c r="G420" s="416" t="str">
        <f>IF(F420&lt;35,"Kém",IF(F420&lt;50,"yếu",IF(F420&lt;65,"Trung bình",IF(F420&lt;80,"Khá",IF(F420&lt;90,"Tốt","Xuất sắc")))))</f>
        <v>Trung bình</v>
      </c>
      <c r="H420" s="417"/>
      <c r="I420" s="691"/>
      <c r="J420" s="5"/>
      <c r="K420" s="5"/>
    </row>
    <row r="421" spans="1:11" s="6" customFormat="1" ht="21.75" customHeight="1" x14ac:dyDescent="0.25">
      <c r="A421" s="420">
        <v>402</v>
      </c>
      <c r="B421" s="420">
        <v>20</v>
      </c>
      <c r="C421" s="127" t="s">
        <v>3507</v>
      </c>
      <c r="D421" s="472" t="s">
        <v>18</v>
      </c>
      <c r="E421" s="472" t="s">
        <v>54</v>
      </c>
      <c r="F421" s="473">
        <v>95</v>
      </c>
      <c r="G421" s="416" t="str">
        <f>IF(F421&lt;35,"Kém",IF(F421&lt;50,"yếu",IF(F421&lt;65,"Trung bình",IF(F421&lt;80,"Khá",IF(F421&lt;90,"Tốt","Xuất sắc")))))</f>
        <v>Xuất sắc</v>
      </c>
      <c r="H421" s="417"/>
      <c r="I421" s="691"/>
      <c r="J421" s="5"/>
      <c r="K421" s="5"/>
    </row>
    <row r="422" spans="1:11" s="6" customFormat="1" ht="21.75" customHeight="1" x14ac:dyDescent="0.25">
      <c r="A422" s="420">
        <v>403</v>
      </c>
      <c r="B422" s="420">
        <v>21</v>
      </c>
      <c r="C422" s="692" t="s">
        <v>3508</v>
      </c>
      <c r="D422" s="475" t="s">
        <v>1364</v>
      </c>
      <c r="E422" s="475" t="s">
        <v>8</v>
      </c>
      <c r="F422" s="476">
        <v>0</v>
      </c>
      <c r="G422" s="416" t="str">
        <f>IF(F422&lt;35,"Kém",IF(F422&lt;50,"yếu",IF(F422&lt;65,"Trung bình",IF(F422&lt;80,"Khá",IF(F422&lt;90,"Tốt","Xuất sắc")))))</f>
        <v>Kém</v>
      </c>
      <c r="H422" s="417"/>
      <c r="I422" s="691"/>
      <c r="J422" s="5"/>
      <c r="K422" s="5"/>
    </row>
    <row r="423" spans="1:11" s="6" customFormat="1" ht="21.75" customHeight="1" x14ac:dyDescent="0.25">
      <c r="A423" s="420">
        <v>404</v>
      </c>
      <c r="B423" s="420">
        <v>22</v>
      </c>
      <c r="C423" s="127" t="s">
        <v>3509</v>
      </c>
      <c r="D423" s="472" t="s">
        <v>3510</v>
      </c>
      <c r="E423" s="472" t="s">
        <v>8</v>
      </c>
      <c r="F423" s="473">
        <v>68</v>
      </c>
      <c r="G423" s="416" t="str">
        <f>IF(F423&lt;35,"Kém",IF(F423&lt;50,"yếu",IF(F423&lt;65,"Trung bình",IF(F423&lt;80,"Khá",IF(F423&lt;90,"Tốt","Xuất sắc")))))</f>
        <v>Khá</v>
      </c>
      <c r="H423" s="417"/>
      <c r="I423" s="691"/>
      <c r="J423" s="5"/>
      <c r="K423" s="5"/>
    </row>
    <row r="424" spans="1:11" s="6" customFormat="1" ht="21.75" customHeight="1" x14ac:dyDescent="0.25">
      <c r="A424" s="420">
        <v>405</v>
      </c>
      <c r="B424" s="420">
        <v>23</v>
      </c>
      <c r="C424" s="127" t="s">
        <v>3511</v>
      </c>
      <c r="D424" s="472" t="s">
        <v>56</v>
      </c>
      <c r="E424" s="472" t="s">
        <v>8</v>
      </c>
      <c r="F424" s="473">
        <v>39</v>
      </c>
      <c r="G424" s="416" t="str">
        <f>IF(F424&lt;35,"Kém",IF(F424&lt;50,"yếu",IF(F424&lt;65,"Trung bình",IF(F424&lt;80,"Khá",IF(F424&lt;90,"Tốt","Xuất sắc")))))</f>
        <v>yếu</v>
      </c>
      <c r="H424" s="417"/>
      <c r="I424" s="691"/>
      <c r="J424" s="5"/>
      <c r="K424" s="5"/>
    </row>
    <row r="425" spans="1:11" s="6" customFormat="1" ht="21.75" customHeight="1" x14ac:dyDescent="0.25">
      <c r="A425" s="420">
        <v>406</v>
      </c>
      <c r="B425" s="420">
        <v>24</v>
      </c>
      <c r="C425" s="127" t="s">
        <v>3512</v>
      </c>
      <c r="D425" s="472" t="s">
        <v>3513</v>
      </c>
      <c r="E425" s="472" t="s">
        <v>25</v>
      </c>
      <c r="F425" s="473">
        <v>80</v>
      </c>
      <c r="G425" s="416" t="str">
        <f>IF(F425&lt;35,"Kém",IF(F425&lt;50,"yếu",IF(F425&lt;65,"Trung bình",IF(F425&lt;80,"Khá",IF(F425&lt;90,"Tốt","Xuất sắc")))))</f>
        <v>Tốt</v>
      </c>
      <c r="H425" s="417"/>
      <c r="I425" s="691"/>
      <c r="J425" s="5"/>
      <c r="K425" s="5"/>
    </row>
    <row r="426" spans="1:11" s="6" customFormat="1" ht="21.75" customHeight="1" x14ac:dyDescent="0.25">
      <c r="A426" s="420">
        <v>407</v>
      </c>
      <c r="B426" s="420">
        <v>25</v>
      </c>
      <c r="C426" s="127" t="s">
        <v>3514</v>
      </c>
      <c r="D426" s="472" t="s">
        <v>3515</v>
      </c>
      <c r="E426" s="472" t="s">
        <v>116</v>
      </c>
      <c r="F426" s="473">
        <v>65</v>
      </c>
      <c r="G426" s="416" t="str">
        <f>IF(F426&lt;35,"Kém",IF(F426&lt;50,"yếu",IF(F426&lt;65,"Trung bình",IF(F426&lt;80,"Khá",IF(F426&lt;90,"Tốt","Xuất sắc")))))</f>
        <v>Khá</v>
      </c>
      <c r="H426" s="417"/>
      <c r="I426" s="691"/>
      <c r="J426" s="5"/>
      <c r="K426" s="5"/>
    </row>
    <row r="427" spans="1:11" s="6" customFormat="1" ht="21.75" customHeight="1" x14ac:dyDescent="0.25">
      <c r="A427" s="420">
        <v>408</v>
      </c>
      <c r="B427" s="420">
        <v>26</v>
      </c>
      <c r="C427" s="127" t="s">
        <v>3516</v>
      </c>
      <c r="D427" s="472" t="s">
        <v>3517</v>
      </c>
      <c r="E427" s="472" t="s">
        <v>3518</v>
      </c>
      <c r="F427" s="473">
        <v>67</v>
      </c>
      <c r="G427" s="416" t="str">
        <f>IF(F427&lt;35,"Kém",IF(F427&lt;50,"yếu",IF(F427&lt;65,"Trung bình",IF(F427&lt;80,"Khá",IF(F427&lt;90,"Tốt","Xuất sắc")))))</f>
        <v>Khá</v>
      </c>
      <c r="H427" s="417"/>
      <c r="I427" s="691"/>
      <c r="J427" s="5"/>
      <c r="K427" s="5"/>
    </row>
    <row r="428" spans="1:11" s="6" customFormat="1" ht="21.75" customHeight="1" x14ac:dyDescent="0.25">
      <c r="A428" s="420">
        <v>409</v>
      </c>
      <c r="B428" s="420">
        <v>27</v>
      </c>
      <c r="C428" s="127" t="s">
        <v>3519</v>
      </c>
      <c r="D428" s="472" t="s">
        <v>3520</v>
      </c>
      <c r="E428" s="472" t="s">
        <v>3521</v>
      </c>
      <c r="F428" s="473">
        <v>77</v>
      </c>
      <c r="G428" s="416" t="str">
        <f>IF(F428&lt;35,"Kém",IF(F428&lt;50,"yếu",IF(F428&lt;65,"Trung bình",IF(F428&lt;80,"Khá",IF(F428&lt;90,"Tốt","Xuất sắc")))))</f>
        <v>Khá</v>
      </c>
      <c r="H428" s="417"/>
      <c r="I428" s="691"/>
      <c r="J428" s="5"/>
      <c r="K428" s="5"/>
    </row>
    <row r="429" spans="1:11" s="6" customFormat="1" ht="21.75" customHeight="1" x14ac:dyDescent="0.25">
      <c r="A429" s="420">
        <v>410</v>
      </c>
      <c r="B429" s="420">
        <v>28</v>
      </c>
      <c r="C429" s="127" t="s">
        <v>3522</v>
      </c>
      <c r="D429" s="472" t="s">
        <v>18</v>
      </c>
      <c r="E429" s="472" t="s">
        <v>59</v>
      </c>
      <c r="F429" s="473">
        <v>76</v>
      </c>
      <c r="G429" s="416" t="str">
        <f>IF(F429&lt;35,"Kém",IF(F429&lt;50,"yếu",IF(F429&lt;65,"Trung bình",IF(F429&lt;80,"Khá",IF(F429&lt;90,"Tốt","Xuất sắc")))))</f>
        <v>Khá</v>
      </c>
      <c r="H429" s="417"/>
      <c r="I429" s="691"/>
      <c r="J429" s="5"/>
      <c r="K429" s="5"/>
    </row>
    <row r="430" spans="1:11" s="6" customFormat="1" ht="21.75" customHeight="1" x14ac:dyDescent="0.25">
      <c r="A430" s="420">
        <v>411</v>
      </c>
      <c r="B430" s="420">
        <v>29</v>
      </c>
      <c r="C430" s="127" t="s">
        <v>3523</v>
      </c>
      <c r="D430" s="472" t="s">
        <v>162</v>
      </c>
      <c r="E430" s="472" t="s">
        <v>306</v>
      </c>
      <c r="F430" s="473">
        <v>70</v>
      </c>
      <c r="G430" s="416" t="str">
        <f>IF(F430&lt;35,"Kém",IF(F430&lt;50,"yếu",IF(F430&lt;65,"Trung bình",IF(F430&lt;80,"Khá",IF(F430&lt;90,"Tốt","Xuất sắc")))))</f>
        <v>Khá</v>
      </c>
      <c r="H430" s="417"/>
      <c r="I430" s="691"/>
      <c r="J430" s="5"/>
      <c r="K430" s="5"/>
    </row>
    <row r="431" spans="1:11" s="6" customFormat="1" ht="21.75" customHeight="1" x14ac:dyDescent="0.25">
      <c r="A431" s="420">
        <v>412</v>
      </c>
      <c r="B431" s="420">
        <v>30</v>
      </c>
      <c r="C431" s="127" t="s">
        <v>3524</v>
      </c>
      <c r="D431" s="472" t="s">
        <v>3525</v>
      </c>
      <c r="E431" s="472" t="s">
        <v>60</v>
      </c>
      <c r="F431" s="473">
        <v>59</v>
      </c>
      <c r="G431" s="416" t="str">
        <f>IF(F431&lt;35,"Kém",IF(F431&lt;50,"yếu",IF(F431&lt;65,"Trung bình",IF(F431&lt;80,"Khá",IF(F431&lt;90,"Tốt","Xuất sắc")))))</f>
        <v>Trung bình</v>
      </c>
      <c r="H431" s="421" t="s">
        <v>111</v>
      </c>
      <c r="I431" s="691"/>
      <c r="J431" s="5"/>
      <c r="K431" s="5"/>
    </row>
    <row r="432" spans="1:11" s="6" customFormat="1" ht="21.75" customHeight="1" x14ac:dyDescent="0.25">
      <c r="A432" s="420">
        <v>413</v>
      </c>
      <c r="B432" s="420">
        <v>31</v>
      </c>
      <c r="C432" s="127" t="s">
        <v>3526</v>
      </c>
      <c r="D432" s="472" t="s">
        <v>200</v>
      </c>
      <c r="E432" s="472" t="s">
        <v>17</v>
      </c>
      <c r="F432" s="473">
        <v>73</v>
      </c>
      <c r="G432" s="416" t="str">
        <f>IF(F432&lt;35,"Kém",IF(F432&lt;50,"yếu",IF(F432&lt;65,"Trung bình",IF(F432&lt;80,"Khá",IF(F432&lt;90,"Tốt","Xuất sắc")))))</f>
        <v>Khá</v>
      </c>
      <c r="H432" s="417"/>
      <c r="I432" s="691"/>
      <c r="J432" s="5"/>
      <c r="K432" s="5"/>
    </row>
    <row r="433" spans="1:11" s="6" customFormat="1" ht="21.75" customHeight="1" x14ac:dyDescent="0.25">
      <c r="A433" s="420">
        <v>414</v>
      </c>
      <c r="B433" s="420">
        <v>32</v>
      </c>
      <c r="C433" s="127" t="s">
        <v>3527</v>
      </c>
      <c r="D433" s="472" t="s">
        <v>254</v>
      </c>
      <c r="E433" s="472" t="s">
        <v>61</v>
      </c>
      <c r="F433" s="473">
        <v>69</v>
      </c>
      <c r="G433" s="416" t="str">
        <f>IF(F433&lt;35,"Kém",IF(F433&lt;50,"yếu",IF(F433&lt;65,"Trung bình",IF(F433&lt;80,"Khá",IF(F433&lt;90,"Tốt","Xuất sắc")))))</f>
        <v>Khá</v>
      </c>
      <c r="H433" s="417"/>
      <c r="I433" s="691"/>
      <c r="J433" s="5"/>
      <c r="K433" s="5"/>
    </row>
    <row r="434" spans="1:11" s="6" customFormat="1" ht="21.75" customHeight="1" x14ac:dyDescent="0.25">
      <c r="A434" s="420">
        <v>415</v>
      </c>
      <c r="B434" s="420">
        <v>33</v>
      </c>
      <c r="C434" s="127" t="s">
        <v>3528</v>
      </c>
      <c r="D434" s="472" t="s">
        <v>3529</v>
      </c>
      <c r="E434" s="472" t="s">
        <v>3530</v>
      </c>
      <c r="F434" s="473">
        <v>79</v>
      </c>
      <c r="G434" s="416" t="str">
        <f>IF(F434&lt;35,"Kém",IF(F434&lt;50,"yếu",IF(F434&lt;65,"Trung bình",IF(F434&lt;80,"Khá",IF(F434&lt;90,"Tốt","Xuất sắc")))))</f>
        <v>Khá</v>
      </c>
      <c r="H434" s="417"/>
      <c r="I434" s="691"/>
      <c r="J434" s="5"/>
      <c r="K434" s="5"/>
    </row>
    <row r="435" spans="1:11" s="6" customFormat="1" ht="21.75" customHeight="1" x14ac:dyDescent="0.25">
      <c r="A435" s="420">
        <v>416</v>
      </c>
      <c r="B435" s="420">
        <v>34</v>
      </c>
      <c r="C435" s="127" t="s">
        <v>3531</v>
      </c>
      <c r="D435" s="472" t="s">
        <v>3532</v>
      </c>
      <c r="E435" s="472" t="s">
        <v>461</v>
      </c>
      <c r="F435" s="473">
        <v>75</v>
      </c>
      <c r="G435" s="416" t="str">
        <f>IF(F435&lt;35,"Kém",IF(F435&lt;50,"yếu",IF(F435&lt;65,"Trung bình",IF(F435&lt;80,"Khá",IF(F435&lt;90,"Tốt","Xuất sắc")))))</f>
        <v>Khá</v>
      </c>
      <c r="H435" s="417"/>
      <c r="I435" s="691"/>
      <c r="J435" s="5"/>
      <c r="K435" s="5"/>
    </row>
    <row r="436" spans="1:11" s="6" customFormat="1" ht="21.75" customHeight="1" x14ac:dyDescent="0.25">
      <c r="A436" s="420">
        <v>417</v>
      </c>
      <c r="B436" s="420">
        <v>35</v>
      </c>
      <c r="C436" s="127" t="s">
        <v>3533</v>
      </c>
      <c r="D436" s="472" t="s">
        <v>1663</v>
      </c>
      <c r="E436" s="472" t="s">
        <v>64</v>
      </c>
      <c r="F436" s="473">
        <v>70</v>
      </c>
      <c r="G436" s="416" t="str">
        <f>IF(F436&lt;35,"Kém",IF(F436&lt;50,"yếu",IF(F436&lt;65,"Trung bình",IF(F436&lt;80,"Khá",IF(F436&lt;90,"Tốt","Xuất sắc")))))</f>
        <v>Khá</v>
      </c>
      <c r="H436" s="417"/>
      <c r="I436" s="691"/>
      <c r="J436" s="5"/>
      <c r="K436" s="5"/>
    </row>
    <row r="437" spans="1:11" s="6" customFormat="1" ht="21.75" customHeight="1" x14ac:dyDescent="0.25">
      <c r="A437" s="420">
        <v>418</v>
      </c>
      <c r="B437" s="420">
        <v>36</v>
      </c>
      <c r="C437" s="693" t="s">
        <v>3534</v>
      </c>
      <c r="D437" s="478" t="s">
        <v>188</v>
      </c>
      <c r="E437" s="478" t="s">
        <v>28</v>
      </c>
      <c r="F437" s="473">
        <v>70</v>
      </c>
      <c r="G437" s="416" t="str">
        <f>IF(F437&lt;35,"Kém",IF(F437&lt;50,"yếu",IF(F437&lt;65,"Trung bình",IF(F437&lt;80,"Khá",IF(F437&lt;90,"Tốt","Xuất sắc")))))</f>
        <v>Khá</v>
      </c>
      <c r="H437" s="417"/>
      <c r="I437" s="691"/>
      <c r="J437" s="5"/>
      <c r="K437" s="5"/>
    </row>
    <row r="438" spans="1:11" s="6" customFormat="1" ht="21.75" customHeight="1" x14ac:dyDescent="0.25">
      <c r="A438" s="685" t="s">
        <v>3535</v>
      </c>
      <c r="B438" s="686"/>
      <c r="C438" s="686"/>
      <c r="D438" s="5"/>
      <c r="E438" s="5"/>
      <c r="F438" s="39"/>
      <c r="G438" s="694"/>
      <c r="H438" s="467"/>
      <c r="I438" s="691"/>
      <c r="J438" s="5"/>
      <c r="K438" s="5"/>
    </row>
    <row r="439" spans="1:11" s="6" customFormat="1" ht="21.75" customHeight="1" x14ac:dyDescent="0.25">
      <c r="A439" s="420">
        <v>419</v>
      </c>
      <c r="B439" s="420">
        <v>1</v>
      </c>
      <c r="C439" s="643" t="s">
        <v>3536</v>
      </c>
      <c r="D439" s="643" t="s">
        <v>3537</v>
      </c>
      <c r="E439" s="603" t="s">
        <v>6</v>
      </c>
      <c r="F439" s="370">
        <v>79</v>
      </c>
      <c r="G439" s="416" t="str">
        <f>IF(F439&lt;35,"Kém",IF(F439&lt;50,"yếu",IF(F439&lt;65,"Trung bình",IF(F439&lt;80,"Khá",IF(F439&lt;90,"Tốt","Xuất sắc")))))</f>
        <v>Khá</v>
      </c>
      <c r="H439" s="417"/>
      <c r="I439" s="691"/>
      <c r="J439" s="5"/>
      <c r="K439" s="5"/>
    </row>
    <row r="440" spans="1:11" s="6" customFormat="1" ht="21.75" customHeight="1" x14ac:dyDescent="0.25">
      <c r="A440" s="420">
        <v>420</v>
      </c>
      <c r="B440" s="468">
        <v>2</v>
      </c>
      <c r="C440" s="643" t="s">
        <v>3538</v>
      </c>
      <c r="D440" s="643" t="s">
        <v>3539</v>
      </c>
      <c r="E440" s="469" t="s">
        <v>131</v>
      </c>
      <c r="F440" s="370">
        <v>90</v>
      </c>
      <c r="G440" s="695" t="str">
        <f>IF(F440&lt;35,"Kém",IF(F440&lt;50,"yếu",IF(F440&lt;65,"Trung bình",IF(F440&lt;80,"Khá",IF(F440&lt;90,"Tốt","Xuất sắc")))))</f>
        <v>Xuất sắc</v>
      </c>
      <c r="H440" s="470"/>
      <c r="I440" s="5"/>
      <c r="J440" s="262" t="s">
        <v>3535</v>
      </c>
      <c r="K440" s="67"/>
    </row>
    <row r="441" spans="1:11" s="6" customFormat="1" ht="21.75" customHeight="1" x14ac:dyDescent="0.25">
      <c r="A441" s="420">
        <v>421</v>
      </c>
      <c r="B441" s="420">
        <v>3</v>
      </c>
      <c r="C441" s="643" t="s">
        <v>3540</v>
      </c>
      <c r="D441" s="643" t="s">
        <v>3541</v>
      </c>
      <c r="E441" s="471" t="s">
        <v>119</v>
      </c>
      <c r="F441" s="370">
        <v>91</v>
      </c>
      <c r="G441" s="416" t="str">
        <f>IF(F441&lt;35,"Kém",IF(F441&lt;50,"yếu",IF(F441&lt;65,"Trung bình",IF(F441&lt;80,"Khá",IF(F441&lt;90,"Tốt","Xuất sắc")))))</f>
        <v>Xuất sắc</v>
      </c>
      <c r="H441" s="417"/>
      <c r="I441" s="5"/>
      <c r="J441" s="68" t="s">
        <v>432</v>
      </c>
      <c r="K441" s="69" t="s">
        <v>433</v>
      </c>
    </row>
    <row r="442" spans="1:11" s="6" customFormat="1" ht="21.75" customHeight="1" x14ac:dyDescent="0.25">
      <c r="A442" s="420">
        <v>422</v>
      </c>
      <c r="B442" s="420">
        <v>4</v>
      </c>
      <c r="C442" s="643" t="s">
        <v>3542</v>
      </c>
      <c r="D442" s="643" t="s">
        <v>3543</v>
      </c>
      <c r="E442" s="471" t="s">
        <v>3166</v>
      </c>
      <c r="F442" s="370">
        <v>81</v>
      </c>
      <c r="G442" s="416" t="str">
        <f>IF(F442&lt;35,"Kém",IF(F442&lt;50,"yếu",IF(F442&lt;65,"Trung bình",IF(F442&lt;80,"Khá",IF(F442&lt;90,"Tốt","Xuất sắc")))))</f>
        <v>Tốt</v>
      </c>
      <c r="H442" s="417"/>
      <c r="I442" s="5"/>
      <c r="J442" s="70" t="s">
        <v>72</v>
      </c>
      <c r="K442" s="419">
        <f>COUNTIF($G$439:$G$454,"Xuất sắc")</f>
        <v>5</v>
      </c>
    </row>
    <row r="443" spans="1:11" s="6" customFormat="1" ht="21.75" customHeight="1" x14ac:dyDescent="0.25">
      <c r="A443" s="420">
        <v>423</v>
      </c>
      <c r="B443" s="468">
        <v>5</v>
      </c>
      <c r="C443" s="643" t="s">
        <v>3544</v>
      </c>
      <c r="D443" s="643" t="s">
        <v>3545</v>
      </c>
      <c r="E443" s="471" t="s">
        <v>180</v>
      </c>
      <c r="F443" s="370">
        <v>90</v>
      </c>
      <c r="G443" s="416" t="str">
        <f>IF(F443&lt;35,"Kém",IF(F443&lt;50,"yếu",IF(F443&lt;65,"Trung bình",IF(F443&lt;80,"Khá",IF(F443&lt;90,"Tốt","Xuất sắc")))))</f>
        <v>Xuất sắc</v>
      </c>
      <c r="H443" s="417"/>
      <c r="I443" s="5"/>
      <c r="J443" s="71" t="s">
        <v>31</v>
      </c>
      <c r="K443" s="419">
        <f>COUNTIF($G$439:$G$454,"Tốt")</f>
        <v>8</v>
      </c>
    </row>
    <row r="444" spans="1:11" s="6" customFormat="1" ht="21.75" customHeight="1" x14ac:dyDescent="0.25">
      <c r="A444" s="420">
        <v>424</v>
      </c>
      <c r="B444" s="420">
        <v>6</v>
      </c>
      <c r="C444" s="643" t="s">
        <v>3546</v>
      </c>
      <c r="D444" s="643" t="s">
        <v>3547</v>
      </c>
      <c r="E444" s="471" t="s">
        <v>318</v>
      </c>
      <c r="F444" s="370">
        <v>87</v>
      </c>
      <c r="G444" s="416" t="str">
        <f>IF(F444&lt;35,"Kém",IF(F444&lt;50,"yếu",IF(F444&lt;65,"Trung bình",IF(F444&lt;80,"Khá",IF(F444&lt;90,"Tốt","Xuất sắc")))))</f>
        <v>Tốt</v>
      </c>
      <c r="H444" s="417"/>
      <c r="I444" s="5"/>
      <c r="J444" s="71" t="s">
        <v>68</v>
      </c>
      <c r="K444" s="419">
        <f>COUNTIF($G$439:$G$454,"Khá")</f>
        <v>3</v>
      </c>
    </row>
    <row r="445" spans="1:11" s="6" customFormat="1" ht="21.75" customHeight="1" x14ac:dyDescent="0.25">
      <c r="A445" s="420">
        <v>425</v>
      </c>
      <c r="B445" s="420">
        <v>7</v>
      </c>
      <c r="C445" s="643" t="s">
        <v>3548</v>
      </c>
      <c r="D445" s="643" t="s">
        <v>3549</v>
      </c>
      <c r="E445" s="471" t="s">
        <v>26</v>
      </c>
      <c r="F445" s="370">
        <v>80</v>
      </c>
      <c r="G445" s="416" t="str">
        <f>IF(F445&lt;35,"Kém",IF(F445&lt;50,"yếu",IF(F445&lt;65,"Trung bình",IF(F445&lt;80,"Khá",IF(F445&lt;90,"Tốt","Xuất sắc")))))</f>
        <v>Tốt</v>
      </c>
      <c r="H445" s="417"/>
      <c r="I445" s="5"/>
      <c r="J445" s="70" t="s">
        <v>96</v>
      </c>
      <c r="K445" s="419">
        <f>COUNTIF($G$440:$G$454,"Trung bình")</f>
        <v>0</v>
      </c>
    </row>
    <row r="446" spans="1:11" s="6" customFormat="1" ht="21.75" customHeight="1" x14ac:dyDescent="0.25">
      <c r="A446" s="420">
        <v>426</v>
      </c>
      <c r="B446" s="468">
        <v>8</v>
      </c>
      <c r="C446" s="643" t="s">
        <v>3550</v>
      </c>
      <c r="D446" s="643" t="s">
        <v>3551</v>
      </c>
      <c r="E446" s="471" t="s">
        <v>173</v>
      </c>
      <c r="F446" s="370">
        <v>81</v>
      </c>
      <c r="G446" s="416" t="str">
        <f>IF(F446&lt;35,"Kém",IF(F446&lt;50,"yếu",IF(F446&lt;65,"Trung bình",IF(F446&lt;80,"Khá",IF(F446&lt;90,"Tốt","Xuất sắc")))))</f>
        <v>Tốt</v>
      </c>
      <c r="H446" s="417"/>
      <c r="I446" s="5"/>
      <c r="J446" s="71" t="s">
        <v>92</v>
      </c>
      <c r="K446" s="419">
        <f>COUNTIF($G$440:$G$454,"Yếu")</f>
        <v>0</v>
      </c>
    </row>
    <row r="447" spans="1:11" s="6" customFormat="1" ht="21.75" customHeight="1" x14ac:dyDescent="0.25">
      <c r="A447" s="420">
        <v>427</v>
      </c>
      <c r="B447" s="420">
        <v>9</v>
      </c>
      <c r="C447" s="643" t="s">
        <v>3552</v>
      </c>
      <c r="D447" s="643" t="s">
        <v>3270</v>
      </c>
      <c r="E447" s="471" t="s">
        <v>22</v>
      </c>
      <c r="F447" s="370">
        <v>78</v>
      </c>
      <c r="G447" s="416" t="str">
        <f>IF(F447&lt;35,"Kém",IF(F447&lt;50,"yếu",IF(F447&lt;65,"Trung bình",IF(F447&lt;80,"Khá",IF(F447&lt;90,"Tốt","Xuất sắc")))))</f>
        <v>Khá</v>
      </c>
      <c r="H447" s="417"/>
      <c r="I447" s="5"/>
      <c r="J447" s="71" t="s">
        <v>267</v>
      </c>
      <c r="K447" s="419">
        <f>COUNTIF($G$439:$G$454,"Kém")</f>
        <v>0</v>
      </c>
    </row>
    <row r="448" spans="1:11" s="6" customFormat="1" ht="21.75" customHeight="1" x14ac:dyDescent="0.25">
      <c r="A448" s="420">
        <v>428</v>
      </c>
      <c r="B448" s="420">
        <v>10</v>
      </c>
      <c r="C448" s="643" t="s">
        <v>3553</v>
      </c>
      <c r="D448" s="643" t="s">
        <v>3554</v>
      </c>
      <c r="E448" s="471" t="s">
        <v>163</v>
      </c>
      <c r="F448" s="370">
        <v>97</v>
      </c>
      <c r="G448" s="416" t="str">
        <f>IF(F448&lt;35,"Kém",IF(F448&lt;50,"yếu",IF(F448&lt;65,"Trung bình",IF(F448&lt;80,"Khá",IF(F448&lt;90,"Tốt","Xuất sắc")))))</f>
        <v>Xuất sắc</v>
      </c>
      <c r="H448" s="417"/>
      <c r="I448" s="5"/>
      <c r="J448" s="71" t="s">
        <v>518</v>
      </c>
      <c r="K448" s="419">
        <v>0</v>
      </c>
    </row>
    <row r="449" spans="1:11" s="6" customFormat="1" ht="21.75" customHeight="1" x14ac:dyDescent="0.25">
      <c r="A449" s="420">
        <v>429</v>
      </c>
      <c r="B449" s="468">
        <v>11</v>
      </c>
      <c r="C449" s="643" t="s">
        <v>3555</v>
      </c>
      <c r="D449" s="643" t="s">
        <v>3556</v>
      </c>
      <c r="E449" s="471" t="s">
        <v>21</v>
      </c>
      <c r="F449" s="370">
        <v>80</v>
      </c>
      <c r="G449" s="416" t="str">
        <f>IF(F449&lt;35,"Kém",IF(F449&lt;50,"yếu",IF(F449&lt;65,"Trung bình",IF(F449&lt;80,"Khá",IF(F449&lt;90,"Tốt","Xuất sắc")))))</f>
        <v>Tốt</v>
      </c>
      <c r="H449" s="417"/>
      <c r="I449" s="5"/>
      <c r="J449" s="72" t="s">
        <v>434</v>
      </c>
      <c r="K449" s="73">
        <f>SUM(K442:K448)</f>
        <v>16</v>
      </c>
    </row>
    <row r="450" spans="1:11" s="6" customFormat="1" ht="21.75" customHeight="1" x14ac:dyDescent="0.25">
      <c r="A450" s="420">
        <v>430</v>
      </c>
      <c r="B450" s="420">
        <v>12</v>
      </c>
      <c r="C450" s="643" t="s">
        <v>3557</v>
      </c>
      <c r="D450" s="643" t="s">
        <v>3558</v>
      </c>
      <c r="E450" s="471" t="s">
        <v>29</v>
      </c>
      <c r="F450" s="370">
        <v>97</v>
      </c>
      <c r="G450" s="416" t="str">
        <f>IF(F450&lt;35,"Kém",IF(F450&lt;50,"yếu",IF(F450&lt;65,"Trung bình",IF(F450&lt;80,"Khá",IF(F450&lt;90,"Tốt","Xuất sắc")))))</f>
        <v>Xuất sắc</v>
      </c>
      <c r="H450" s="417"/>
      <c r="I450" s="5"/>
      <c r="J450" s="5"/>
      <c r="K450" s="5"/>
    </row>
    <row r="451" spans="1:11" s="6" customFormat="1" ht="21.75" customHeight="1" x14ac:dyDescent="0.25">
      <c r="A451" s="420">
        <v>431</v>
      </c>
      <c r="B451" s="420">
        <v>13</v>
      </c>
      <c r="C451" s="643" t="s">
        <v>3559</v>
      </c>
      <c r="D451" s="643" t="s">
        <v>3560</v>
      </c>
      <c r="E451" s="471" t="s">
        <v>14</v>
      </c>
      <c r="F451" s="370">
        <v>81</v>
      </c>
      <c r="G451" s="416" t="str">
        <f>IF(F451&lt;35,"Kém",IF(F451&lt;50,"yếu",IF(F451&lt;65,"Trung bình",IF(F451&lt;80,"Khá",IF(F451&lt;90,"Tốt","Xuất sắc")))))</f>
        <v>Tốt</v>
      </c>
      <c r="H451" s="417"/>
      <c r="I451" s="5"/>
      <c r="J451" s="5"/>
      <c r="K451" s="5"/>
    </row>
    <row r="452" spans="1:11" s="6" customFormat="1" ht="21.75" customHeight="1" x14ac:dyDescent="0.25">
      <c r="A452" s="420">
        <v>432</v>
      </c>
      <c r="B452" s="468">
        <v>14</v>
      </c>
      <c r="C452" s="643" t="s">
        <v>3561</v>
      </c>
      <c r="D452" s="643" t="s">
        <v>3562</v>
      </c>
      <c r="E452" s="471" t="s">
        <v>131</v>
      </c>
      <c r="F452" s="370">
        <v>80</v>
      </c>
      <c r="G452" s="416" t="str">
        <f>IF(F452&lt;35,"Kém",IF(F452&lt;50,"yếu",IF(F452&lt;65,"Trung bình",IF(F452&lt;80,"Khá",IF(F452&lt;90,"Tốt","Xuất sắc")))))</f>
        <v>Tốt</v>
      </c>
      <c r="H452" s="417"/>
      <c r="I452" s="5"/>
      <c r="J452" s="5"/>
      <c r="K452" s="5"/>
    </row>
    <row r="453" spans="1:11" s="6" customFormat="1" ht="21.75" customHeight="1" x14ac:dyDescent="0.25">
      <c r="A453" s="420">
        <v>433</v>
      </c>
      <c r="B453" s="420">
        <v>15</v>
      </c>
      <c r="C453" s="643" t="s">
        <v>3563</v>
      </c>
      <c r="D453" s="643" t="s">
        <v>3564</v>
      </c>
      <c r="E453" s="71" t="s">
        <v>5228</v>
      </c>
      <c r="F453" s="370">
        <v>76</v>
      </c>
      <c r="G453" s="416" t="str">
        <f>IF(F453&lt;35,"Kém",IF(F453&lt;50,"yếu",IF(F453&lt;65,"Trung bình",IF(F453&lt;80,"Khá",IF(F453&lt;90,"Tốt","Xuất sắc")))))</f>
        <v>Khá</v>
      </c>
      <c r="H453" s="417"/>
      <c r="I453" s="5"/>
      <c r="J453" s="5"/>
      <c r="K453" s="5"/>
    </row>
    <row r="454" spans="1:11" s="6" customFormat="1" ht="21.75" customHeight="1" x14ac:dyDescent="0.25">
      <c r="A454" s="420">
        <v>434</v>
      </c>
      <c r="B454" s="420">
        <v>16</v>
      </c>
      <c r="C454" s="656" t="s">
        <v>3565</v>
      </c>
      <c r="D454" s="656" t="s">
        <v>3566</v>
      </c>
      <c r="E454" s="471" t="s">
        <v>3567</v>
      </c>
      <c r="F454" s="370">
        <v>80</v>
      </c>
      <c r="G454" s="416" t="str">
        <f>IF(F454&lt;35,"Kém",IF(F454&lt;50,"yếu",IF(F454&lt;65,"Trung bình",IF(F454&lt;80,"Khá",IF(F454&lt;90,"Tốt","Xuất sắc")))))</f>
        <v>Tốt</v>
      </c>
      <c r="H454" s="417"/>
      <c r="I454" s="5"/>
      <c r="J454" s="5"/>
      <c r="K454" s="5"/>
    </row>
    <row r="455" spans="1:11" s="6" customFormat="1" ht="21.75" customHeight="1" x14ac:dyDescent="0.25">
      <c r="A455" s="685" t="s">
        <v>3568</v>
      </c>
      <c r="B455" s="686"/>
      <c r="C455" s="686"/>
      <c r="D455" s="686"/>
      <c r="E455" s="686"/>
      <c r="F455" s="686"/>
      <c r="G455" s="686"/>
      <c r="H455" s="687"/>
      <c r="I455" s="5"/>
      <c r="J455" s="5" t="s">
        <v>3569</v>
      </c>
      <c r="K455" s="5"/>
    </row>
    <row r="456" spans="1:11" s="6" customFormat="1" ht="21.75" customHeight="1" x14ac:dyDescent="0.25">
      <c r="A456" s="420">
        <v>435</v>
      </c>
      <c r="B456" s="420">
        <v>1</v>
      </c>
      <c r="C456" s="676" t="s">
        <v>3570</v>
      </c>
      <c r="D456" s="531" t="s">
        <v>126</v>
      </c>
      <c r="E456" s="531" t="s">
        <v>34</v>
      </c>
      <c r="F456" s="473">
        <v>65</v>
      </c>
      <c r="G456" s="416" t="str">
        <f>IF(F456&lt;35,"Kém",IF(F456&lt;50,"yếu",IF(F456&lt;65,"Trung bình",IF(F456&lt;80,"Khá",IF(F456&lt;90,"Tốt","Xuất sắc")))))</f>
        <v>Khá</v>
      </c>
      <c r="H456" s="474"/>
      <c r="I456" s="5"/>
      <c r="J456" s="68" t="s">
        <v>432</v>
      </c>
      <c r="K456" s="69" t="s">
        <v>433</v>
      </c>
    </row>
    <row r="457" spans="1:11" s="6" customFormat="1" ht="21.75" customHeight="1" x14ac:dyDescent="0.25">
      <c r="A457" s="420">
        <v>436</v>
      </c>
      <c r="B457" s="420">
        <v>2</v>
      </c>
      <c r="C457" s="676" t="s">
        <v>3571</v>
      </c>
      <c r="D457" s="531" t="s">
        <v>692</v>
      </c>
      <c r="E457" s="531" t="s">
        <v>34</v>
      </c>
      <c r="F457" s="473">
        <v>80</v>
      </c>
      <c r="G457" s="416" t="str">
        <f>IF(F457&lt;35,"Kém",IF(F457&lt;50,"yếu",IF(F457&lt;65,"Trung bình",IF(F457&lt;80,"Khá",IF(F457&lt;90,"Tốt","Xuất sắc")))))</f>
        <v>Tốt</v>
      </c>
      <c r="H457" s="474"/>
      <c r="I457" s="5"/>
      <c r="J457" s="70" t="s">
        <v>72</v>
      </c>
      <c r="K457" s="419">
        <f>COUNTIF($G$456:$G$524,"Xuất sắc")</f>
        <v>15</v>
      </c>
    </row>
    <row r="458" spans="1:11" s="6" customFormat="1" ht="21.75" customHeight="1" x14ac:dyDescent="0.25">
      <c r="A458" s="420">
        <v>437</v>
      </c>
      <c r="B458" s="420">
        <v>3</v>
      </c>
      <c r="C458" s="676" t="s">
        <v>3572</v>
      </c>
      <c r="D458" s="531" t="s">
        <v>230</v>
      </c>
      <c r="E458" s="531" t="s">
        <v>129</v>
      </c>
      <c r="F458" s="473">
        <v>90</v>
      </c>
      <c r="G458" s="416" t="str">
        <f>IF(F458&lt;35,"Kém",IF(F458&lt;50,"yếu",IF(F458&lt;65,"Trung bình",IF(F458&lt;80,"Khá",IF(F458&lt;90,"Tốt","Xuất sắc")))))</f>
        <v>Xuất sắc</v>
      </c>
      <c r="H458" s="474"/>
      <c r="I458" s="5"/>
      <c r="J458" s="71" t="s">
        <v>31</v>
      </c>
      <c r="K458" s="419">
        <f>COUNTIF($G$456:$G$524,"Tốt")</f>
        <v>20</v>
      </c>
    </row>
    <row r="459" spans="1:11" s="6" customFormat="1" ht="21.75" customHeight="1" x14ac:dyDescent="0.25">
      <c r="A459" s="420">
        <v>438</v>
      </c>
      <c r="B459" s="420">
        <v>4</v>
      </c>
      <c r="C459" s="676" t="s">
        <v>3573</v>
      </c>
      <c r="D459" s="531" t="s">
        <v>188</v>
      </c>
      <c r="E459" s="531" t="s">
        <v>129</v>
      </c>
      <c r="F459" s="473">
        <v>76</v>
      </c>
      <c r="G459" s="416" t="str">
        <f>IF(F459&lt;35,"Kém",IF(F459&lt;50,"yếu",IF(F459&lt;65,"Trung bình",IF(F459&lt;80,"Khá",IF(F459&lt;90,"Tốt","Xuất sắc")))))</f>
        <v>Khá</v>
      </c>
      <c r="H459" s="474"/>
      <c r="I459" s="5"/>
      <c r="J459" s="71" t="s">
        <v>68</v>
      </c>
      <c r="K459" s="419">
        <f>COUNTIF($G$456:$G$524,"Khá")</f>
        <v>28</v>
      </c>
    </row>
    <row r="460" spans="1:11" s="6" customFormat="1" ht="21.75" customHeight="1" x14ac:dyDescent="0.25">
      <c r="A460" s="420">
        <v>439</v>
      </c>
      <c r="B460" s="420">
        <v>5</v>
      </c>
      <c r="C460" s="676" t="s">
        <v>3574</v>
      </c>
      <c r="D460" s="531" t="s">
        <v>3575</v>
      </c>
      <c r="E460" s="531" t="s">
        <v>199</v>
      </c>
      <c r="F460" s="473">
        <v>47</v>
      </c>
      <c r="G460" s="416" t="str">
        <f>IF(F460&lt;35,"Kém",IF(F460&lt;50,"yếu",IF(F460&lt;65,"Trung bình",IF(F460&lt;80,"Khá",IF(F460&lt;90,"Tốt","Xuất sắc")))))</f>
        <v>yếu</v>
      </c>
      <c r="H460" s="474"/>
      <c r="I460" s="5"/>
      <c r="J460" s="70" t="s">
        <v>96</v>
      </c>
      <c r="K460" s="419">
        <f>COUNTIF($G$456:$G$524,"Trung bình")</f>
        <v>0</v>
      </c>
    </row>
    <row r="461" spans="1:11" s="6" customFormat="1" ht="21.75" customHeight="1" x14ac:dyDescent="0.25">
      <c r="A461" s="420">
        <v>440</v>
      </c>
      <c r="B461" s="420">
        <v>6</v>
      </c>
      <c r="C461" s="676" t="s">
        <v>3576</v>
      </c>
      <c r="D461" s="531" t="s">
        <v>703</v>
      </c>
      <c r="E461" s="531" t="s">
        <v>3577</v>
      </c>
      <c r="F461" s="473">
        <v>80</v>
      </c>
      <c r="G461" s="416" t="str">
        <f>IF(F461&lt;35,"Kém",IF(F461&lt;50,"yếu",IF(F461&lt;65,"Trung bình",IF(F461&lt;80,"Khá",IF(F461&lt;90,"Tốt","Xuất sắc")))))</f>
        <v>Tốt</v>
      </c>
      <c r="H461" s="474"/>
      <c r="I461" s="5"/>
      <c r="J461" s="71" t="s">
        <v>92</v>
      </c>
      <c r="K461" s="419">
        <f>COUNTIF($G$456:$G$524,"Yếu")</f>
        <v>1</v>
      </c>
    </row>
    <row r="462" spans="1:11" s="6" customFormat="1" ht="21.75" customHeight="1" x14ac:dyDescent="0.25">
      <c r="A462" s="420">
        <v>441</v>
      </c>
      <c r="B462" s="420">
        <v>7</v>
      </c>
      <c r="C462" s="676" t="s">
        <v>3578</v>
      </c>
      <c r="D462" s="531" t="s">
        <v>3579</v>
      </c>
      <c r="E462" s="531" t="s">
        <v>39</v>
      </c>
      <c r="F462" s="473">
        <v>73</v>
      </c>
      <c r="G462" s="416" t="str">
        <f>IF(F462&lt;35,"Kém",IF(F462&lt;50,"yếu",IF(F462&lt;65,"Trung bình",IF(F462&lt;80,"Khá",IF(F462&lt;90,"Tốt","Xuất sắc")))))</f>
        <v>Khá</v>
      </c>
      <c r="H462" s="474"/>
      <c r="I462" s="5"/>
      <c r="J462" s="71" t="s">
        <v>267</v>
      </c>
      <c r="K462" s="419">
        <f>COUNTIF($G$456:$G$524,"Kém")</f>
        <v>5</v>
      </c>
    </row>
    <row r="463" spans="1:11" s="6" customFormat="1" ht="21.75" customHeight="1" x14ac:dyDescent="0.25">
      <c r="A463" s="420">
        <v>442</v>
      </c>
      <c r="B463" s="420">
        <v>8</v>
      </c>
      <c r="C463" s="676" t="s">
        <v>3580</v>
      </c>
      <c r="D463" s="531" t="s">
        <v>3098</v>
      </c>
      <c r="E463" s="531" t="s">
        <v>7</v>
      </c>
      <c r="F463" s="473">
        <v>94</v>
      </c>
      <c r="G463" s="416" t="str">
        <f>IF(F463&lt;35,"Kém",IF(F463&lt;50,"yếu",IF(F463&lt;65,"Trung bình",IF(F463&lt;80,"Khá",IF(F463&lt;90,"Tốt","Xuất sắc")))))</f>
        <v>Xuất sắc</v>
      </c>
      <c r="H463" s="474"/>
      <c r="I463" s="5"/>
      <c r="J463" s="71" t="s">
        <v>518</v>
      </c>
      <c r="K463" s="419">
        <v>0</v>
      </c>
    </row>
    <row r="464" spans="1:11" s="6" customFormat="1" ht="21.75" customHeight="1" x14ac:dyDescent="0.25">
      <c r="A464" s="420">
        <v>443</v>
      </c>
      <c r="B464" s="420">
        <v>9</v>
      </c>
      <c r="C464" s="676" t="s">
        <v>3581</v>
      </c>
      <c r="D464" s="531" t="s">
        <v>3582</v>
      </c>
      <c r="E464" s="531" t="s">
        <v>7</v>
      </c>
      <c r="F464" s="473">
        <v>70</v>
      </c>
      <c r="G464" s="416" t="str">
        <f>IF(F464&lt;35,"Kém",IF(F464&lt;50,"yếu",IF(F464&lt;65,"Trung bình",IF(F464&lt;80,"Khá",IF(F464&lt;90,"Tốt","Xuất sắc")))))</f>
        <v>Khá</v>
      </c>
      <c r="H464" s="474"/>
      <c r="I464" s="5"/>
      <c r="J464" s="72" t="s">
        <v>434</v>
      </c>
      <c r="K464" s="73">
        <f>SUM(K457:K463)</f>
        <v>69</v>
      </c>
    </row>
    <row r="465" spans="1:11" s="6" customFormat="1" ht="21.75" customHeight="1" x14ac:dyDescent="0.25">
      <c r="A465" s="420">
        <v>444</v>
      </c>
      <c r="B465" s="420">
        <v>10</v>
      </c>
      <c r="C465" s="676" t="s">
        <v>3583</v>
      </c>
      <c r="D465" s="531" t="s">
        <v>88</v>
      </c>
      <c r="E465" s="531" t="s">
        <v>14</v>
      </c>
      <c r="F465" s="473">
        <v>77</v>
      </c>
      <c r="G465" s="416" t="str">
        <f>IF(F465&lt;35,"Kém",IF(F465&lt;50,"yếu",IF(F465&lt;65,"Trung bình",IF(F465&lt;80,"Khá",IF(F465&lt;90,"Tốt","Xuất sắc")))))</f>
        <v>Khá</v>
      </c>
      <c r="H465" s="474"/>
      <c r="I465" s="5"/>
      <c r="J465" s="5"/>
      <c r="K465" s="5"/>
    </row>
    <row r="466" spans="1:11" s="6" customFormat="1" ht="21.75" customHeight="1" x14ac:dyDescent="0.25">
      <c r="A466" s="420">
        <v>445</v>
      </c>
      <c r="B466" s="420">
        <v>11</v>
      </c>
      <c r="C466" s="676" t="s">
        <v>3584</v>
      </c>
      <c r="D466" s="531" t="s">
        <v>984</v>
      </c>
      <c r="E466" s="531" t="s">
        <v>14</v>
      </c>
      <c r="F466" s="473">
        <v>93</v>
      </c>
      <c r="G466" s="416" t="str">
        <f>IF(F466&lt;35,"Kém",IF(F466&lt;50,"yếu",IF(F466&lt;65,"Trung bình",IF(F466&lt;80,"Khá",IF(F466&lt;90,"Tốt","Xuất sắc")))))</f>
        <v>Xuất sắc</v>
      </c>
      <c r="H466" s="474"/>
      <c r="I466" s="5"/>
      <c r="J466" s="5"/>
      <c r="K466" s="5"/>
    </row>
    <row r="467" spans="1:11" s="6" customFormat="1" ht="21.75" customHeight="1" x14ac:dyDescent="0.25">
      <c r="A467" s="420">
        <v>446</v>
      </c>
      <c r="B467" s="420">
        <v>12</v>
      </c>
      <c r="C467" s="676" t="s">
        <v>3585</v>
      </c>
      <c r="D467" s="531" t="s">
        <v>725</v>
      </c>
      <c r="E467" s="531" t="s">
        <v>178</v>
      </c>
      <c r="F467" s="473">
        <v>65</v>
      </c>
      <c r="G467" s="416" t="str">
        <f>IF(F467&lt;35,"Kém",IF(F467&lt;50,"yếu",IF(F467&lt;65,"Trung bình",IF(F467&lt;80,"Khá",IF(F467&lt;90,"Tốt","Xuất sắc")))))</f>
        <v>Khá</v>
      </c>
      <c r="H467" s="474"/>
      <c r="I467" s="5"/>
      <c r="J467" s="5"/>
      <c r="K467" s="5"/>
    </row>
    <row r="468" spans="1:11" s="6" customFormat="1" ht="21.75" customHeight="1" x14ac:dyDescent="0.25">
      <c r="A468" s="420">
        <v>447</v>
      </c>
      <c r="B468" s="420">
        <v>13</v>
      </c>
      <c r="C468" s="676" t="s">
        <v>3586</v>
      </c>
      <c r="D468" s="531" t="s">
        <v>102</v>
      </c>
      <c r="E468" s="531" t="s">
        <v>40</v>
      </c>
      <c r="F468" s="473">
        <v>82</v>
      </c>
      <c r="G468" s="416" t="str">
        <f>IF(F468&lt;35,"Kém",IF(F468&lt;50,"yếu",IF(F468&lt;65,"Trung bình",IF(F468&lt;80,"Khá",IF(F468&lt;90,"Tốt","Xuất sắc")))))</f>
        <v>Tốt</v>
      </c>
      <c r="H468" s="474"/>
      <c r="I468" s="5"/>
      <c r="J468" s="5"/>
      <c r="K468" s="5"/>
    </row>
    <row r="469" spans="1:11" s="6" customFormat="1" ht="21.75" customHeight="1" x14ac:dyDescent="0.25">
      <c r="A469" s="420">
        <v>448</v>
      </c>
      <c r="B469" s="420">
        <v>14</v>
      </c>
      <c r="C469" s="676" t="s">
        <v>3587</v>
      </c>
      <c r="D469" s="531" t="s">
        <v>3588</v>
      </c>
      <c r="E469" s="531" t="s">
        <v>132</v>
      </c>
      <c r="F469" s="473">
        <v>69</v>
      </c>
      <c r="G469" s="416" t="str">
        <f>IF(F469&lt;35,"Kém",IF(F469&lt;50,"yếu",IF(F469&lt;65,"Trung bình",IF(F469&lt;80,"Khá",IF(F469&lt;90,"Tốt","Xuất sắc")))))</f>
        <v>Khá</v>
      </c>
      <c r="H469" s="474"/>
      <c r="I469" s="5"/>
      <c r="J469" s="5"/>
      <c r="K469" s="5"/>
    </row>
    <row r="470" spans="1:11" s="6" customFormat="1" ht="21.75" customHeight="1" x14ac:dyDescent="0.25">
      <c r="A470" s="420">
        <v>449</v>
      </c>
      <c r="B470" s="420">
        <v>15</v>
      </c>
      <c r="C470" s="676" t="s">
        <v>3589</v>
      </c>
      <c r="D470" s="531" t="s">
        <v>3590</v>
      </c>
      <c r="E470" s="531" t="s">
        <v>95</v>
      </c>
      <c r="F470" s="473">
        <v>65</v>
      </c>
      <c r="G470" s="416" t="str">
        <f>IF(F470&lt;35,"Kém",IF(F470&lt;50,"yếu",IF(F470&lt;65,"Trung bình",IF(F470&lt;80,"Khá",IF(F470&lt;90,"Tốt","Xuất sắc")))))</f>
        <v>Khá</v>
      </c>
      <c r="H470" s="474"/>
      <c r="I470" s="5"/>
      <c r="J470" s="5"/>
      <c r="K470" s="5"/>
    </row>
    <row r="471" spans="1:11" s="6" customFormat="1" ht="21.75" customHeight="1" x14ac:dyDescent="0.25">
      <c r="A471" s="420">
        <v>450</v>
      </c>
      <c r="B471" s="420">
        <v>16</v>
      </c>
      <c r="C471" s="676" t="s">
        <v>3591</v>
      </c>
      <c r="D471" s="531" t="s">
        <v>2814</v>
      </c>
      <c r="E471" s="531" t="s">
        <v>95</v>
      </c>
      <c r="F471" s="473">
        <v>88</v>
      </c>
      <c r="G471" s="416" t="str">
        <f>IF(F471&lt;35,"Kém",IF(F471&lt;50,"yếu",IF(F471&lt;65,"Trung bình",IF(F471&lt;80,"Khá",IF(F471&lt;90,"Tốt","Xuất sắc")))))</f>
        <v>Tốt</v>
      </c>
      <c r="H471" s="474"/>
      <c r="I471" s="5"/>
      <c r="J471" s="5"/>
      <c r="K471" s="5"/>
    </row>
    <row r="472" spans="1:11" s="6" customFormat="1" ht="21.75" customHeight="1" x14ac:dyDescent="0.25">
      <c r="A472" s="420">
        <v>451</v>
      </c>
      <c r="B472" s="420">
        <v>17</v>
      </c>
      <c r="C472" s="677" t="s">
        <v>3592</v>
      </c>
      <c r="D472" s="657" t="s">
        <v>3593</v>
      </c>
      <c r="E472" s="657" t="s">
        <v>95</v>
      </c>
      <c r="F472" s="476">
        <v>0</v>
      </c>
      <c r="G472" s="416" t="str">
        <f>IF(F472&lt;35,"Kém",IF(F472&lt;50,"yếu",IF(F472&lt;65,"Trung bình",IF(F472&lt;80,"Khá",IF(F472&lt;90,"Tốt","Xuất sắc")))))</f>
        <v>Kém</v>
      </c>
      <c r="H472" s="477"/>
      <c r="I472" s="5"/>
      <c r="J472" s="5"/>
      <c r="K472" s="5"/>
    </row>
    <row r="473" spans="1:11" s="6" customFormat="1" ht="21.75" customHeight="1" x14ac:dyDescent="0.25">
      <c r="A473" s="420">
        <v>452</v>
      </c>
      <c r="B473" s="420">
        <v>18</v>
      </c>
      <c r="C473" s="676" t="s">
        <v>3594</v>
      </c>
      <c r="D473" s="531" t="s">
        <v>3595</v>
      </c>
      <c r="E473" s="531" t="s">
        <v>15</v>
      </c>
      <c r="F473" s="473">
        <v>80</v>
      </c>
      <c r="G473" s="416" t="str">
        <f>IF(F473&lt;35,"Kém",IF(F473&lt;50,"yếu",IF(F473&lt;65,"Trung bình",IF(F473&lt;80,"Khá",IF(F473&lt;90,"Tốt","Xuất sắc")))))</f>
        <v>Tốt</v>
      </c>
      <c r="H473" s="474"/>
      <c r="I473" s="5"/>
      <c r="J473" s="5"/>
      <c r="K473" s="5"/>
    </row>
    <row r="474" spans="1:11" s="6" customFormat="1" ht="21.75" customHeight="1" x14ac:dyDescent="0.25">
      <c r="A474" s="420">
        <v>453</v>
      </c>
      <c r="B474" s="420">
        <v>19</v>
      </c>
      <c r="C474" s="676" t="s">
        <v>3596</v>
      </c>
      <c r="D474" s="531" t="s">
        <v>18</v>
      </c>
      <c r="E474" s="531" t="s">
        <v>15</v>
      </c>
      <c r="F474" s="473">
        <v>85</v>
      </c>
      <c r="G474" s="416" t="str">
        <f>IF(F474&lt;35,"Kém",IF(F474&lt;50,"yếu",IF(F474&lt;65,"Trung bình",IF(F474&lt;80,"Khá",IF(F474&lt;90,"Tốt","Xuất sắc")))))</f>
        <v>Tốt</v>
      </c>
      <c r="H474" s="474"/>
      <c r="I474" s="5"/>
      <c r="J474" s="5"/>
      <c r="K474" s="5"/>
    </row>
    <row r="475" spans="1:11" s="6" customFormat="1" ht="21.75" customHeight="1" x14ac:dyDescent="0.25">
      <c r="A475" s="420">
        <v>454</v>
      </c>
      <c r="B475" s="420">
        <v>20</v>
      </c>
      <c r="C475" s="676" t="s">
        <v>3597</v>
      </c>
      <c r="D475" s="531" t="s">
        <v>18</v>
      </c>
      <c r="E475" s="531" t="s">
        <v>47</v>
      </c>
      <c r="F475" s="473">
        <v>79</v>
      </c>
      <c r="G475" s="416" t="str">
        <f>IF(F475&lt;35,"Kém",IF(F475&lt;50,"yếu",IF(F475&lt;65,"Trung bình",IF(F475&lt;80,"Khá",IF(F475&lt;90,"Tốt","Xuất sắc")))))</f>
        <v>Khá</v>
      </c>
      <c r="H475" s="474"/>
      <c r="I475" s="5"/>
      <c r="J475" s="5"/>
      <c r="K475" s="5"/>
    </row>
    <row r="476" spans="1:11" s="6" customFormat="1" ht="21.75" customHeight="1" x14ac:dyDescent="0.25">
      <c r="A476" s="420">
        <v>455</v>
      </c>
      <c r="B476" s="420">
        <v>21</v>
      </c>
      <c r="C476" s="676" t="s">
        <v>3598</v>
      </c>
      <c r="D476" s="531" t="s">
        <v>102</v>
      </c>
      <c r="E476" s="531" t="s">
        <v>324</v>
      </c>
      <c r="F476" s="473">
        <v>81</v>
      </c>
      <c r="G476" s="416" t="str">
        <f>IF(F476&lt;35,"Kém",IF(F476&lt;50,"yếu",IF(F476&lt;65,"Trung bình",IF(F476&lt;80,"Khá",IF(F476&lt;90,"Tốt","Xuất sắc")))))</f>
        <v>Tốt</v>
      </c>
      <c r="H476" s="474"/>
      <c r="I476" s="5"/>
      <c r="J476" s="5"/>
      <c r="K476" s="5"/>
    </row>
    <row r="477" spans="1:11" s="6" customFormat="1" ht="21.75" customHeight="1" x14ac:dyDescent="0.25">
      <c r="A477" s="420">
        <v>456</v>
      </c>
      <c r="B477" s="420">
        <v>22</v>
      </c>
      <c r="C477" s="676" t="s">
        <v>3599</v>
      </c>
      <c r="D477" s="531" t="s">
        <v>361</v>
      </c>
      <c r="E477" s="531" t="s">
        <v>76</v>
      </c>
      <c r="F477" s="473">
        <v>97</v>
      </c>
      <c r="G477" s="416" t="str">
        <f>IF(F477&lt;35,"Kém",IF(F477&lt;50,"yếu",IF(F477&lt;65,"Trung bình",IF(F477&lt;80,"Khá",IF(F477&lt;90,"Tốt","Xuất sắc")))))</f>
        <v>Xuất sắc</v>
      </c>
      <c r="H477" s="474"/>
      <c r="I477" s="5"/>
      <c r="J477" s="5"/>
      <c r="K477" s="5"/>
    </row>
    <row r="478" spans="1:11" s="6" customFormat="1" ht="21.75" customHeight="1" x14ac:dyDescent="0.25">
      <c r="A478" s="420">
        <v>457</v>
      </c>
      <c r="B478" s="420">
        <v>23</v>
      </c>
      <c r="C478" s="676" t="s">
        <v>3600</v>
      </c>
      <c r="D478" s="531" t="s">
        <v>406</v>
      </c>
      <c r="E478" s="531" t="s">
        <v>20</v>
      </c>
      <c r="F478" s="473">
        <v>82</v>
      </c>
      <c r="G478" s="416" t="str">
        <f>IF(F478&lt;35,"Kém",IF(F478&lt;50,"yếu",IF(F478&lt;65,"Trung bình",IF(F478&lt;80,"Khá",IF(F478&lt;90,"Tốt","Xuất sắc")))))</f>
        <v>Tốt</v>
      </c>
      <c r="H478" s="474"/>
      <c r="I478" s="5"/>
      <c r="J478" s="5"/>
      <c r="K478" s="5"/>
    </row>
    <row r="479" spans="1:11" s="6" customFormat="1" ht="21.75" customHeight="1" x14ac:dyDescent="0.25">
      <c r="A479" s="420">
        <v>458</v>
      </c>
      <c r="B479" s="420">
        <v>24</v>
      </c>
      <c r="C479" s="676" t="s">
        <v>3601</v>
      </c>
      <c r="D479" s="531" t="s">
        <v>3602</v>
      </c>
      <c r="E479" s="531" t="s">
        <v>684</v>
      </c>
      <c r="F479" s="473">
        <v>69</v>
      </c>
      <c r="G479" s="416" t="str">
        <f>IF(F479&lt;35,"Kém",IF(F479&lt;50,"yếu",IF(F479&lt;65,"Trung bình",IF(F479&lt;80,"Khá",IF(F479&lt;90,"Tốt","Xuất sắc")))))</f>
        <v>Khá</v>
      </c>
      <c r="H479" s="474"/>
      <c r="I479" s="5"/>
      <c r="J479" s="5"/>
      <c r="K479" s="5"/>
    </row>
    <row r="480" spans="1:11" s="6" customFormat="1" ht="21.75" customHeight="1" x14ac:dyDescent="0.25">
      <c r="A480" s="420">
        <v>459</v>
      </c>
      <c r="B480" s="420">
        <v>25</v>
      </c>
      <c r="C480" s="676" t="s">
        <v>3603</v>
      </c>
      <c r="D480" s="531" t="s">
        <v>315</v>
      </c>
      <c r="E480" s="531" t="s">
        <v>156</v>
      </c>
      <c r="F480" s="473">
        <v>70</v>
      </c>
      <c r="G480" s="416" t="str">
        <f>IF(F480&lt;35,"Kém",IF(F480&lt;50,"yếu",IF(F480&lt;65,"Trung bình",IF(F480&lt;80,"Khá",IF(F480&lt;90,"Tốt","Xuất sắc")))))</f>
        <v>Khá</v>
      </c>
      <c r="H480" s="474"/>
      <c r="I480" s="5"/>
      <c r="J480" s="5"/>
      <c r="K480" s="5"/>
    </row>
    <row r="481" spans="1:11" s="6" customFormat="1" ht="21.75" customHeight="1" x14ac:dyDescent="0.25">
      <c r="A481" s="420">
        <v>460</v>
      </c>
      <c r="B481" s="420">
        <v>26</v>
      </c>
      <c r="C481" s="676" t="s">
        <v>3604</v>
      </c>
      <c r="D481" s="531" t="s">
        <v>186</v>
      </c>
      <c r="E481" s="531" t="s">
        <v>21</v>
      </c>
      <c r="F481" s="473">
        <v>68</v>
      </c>
      <c r="G481" s="416" t="str">
        <f>IF(F481&lt;35,"Kém",IF(F481&lt;50,"yếu",IF(F481&lt;65,"Trung bình",IF(F481&lt;80,"Khá",IF(F481&lt;90,"Tốt","Xuất sắc")))))</f>
        <v>Khá</v>
      </c>
      <c r="H481" s="474"/>
      <c r="I481" s="5"/>
      <c r="J481" s="5"/>
      <c r="K481" s="5"/>
    </row>
    <row r="482" spans="1:11" s="6" customFormat="1" ht="21.75" customHeight="1" x14ac:dyDescent="0.25">
      <c r="A482" s="420">
        <v>461</v>
      </c>
      <c r="B482" s="420">
        <v>27</v>
      </c>
      <c r="C482" s="676" t="s">
        <v>3605</v>
      </c>
      <c r="D482" s="531" t="s">
        <v>3606</v>
      </c>
      <c r="E482" s="531" t="s">
        <v>54</v>
      </c>
      <c r="F482" s="473">
        <v>80</v>
      </c>
      <c r="G482" s="416" t="str">
        <f>IF(F482&lt;35,"Kém",IF(F482&lt;50,"yếu",IF(F482&lt;65,"Trung bình",IF(F482&lt;80,"Khá",IF(F482&lt;90,"Tốt","Xuất sắc")))))</f>
        <v>Tốt</v>
      </c>
      <c r="H482" s="474"/>
      <c r="I482" s="5"/>
      <c r="J482" s="5"/>
      <c r="K482" s="5"/>
    </row>
    <row r="483" spans="1:11" s="6" customFormat="1" ht="21.75" customHeight="1" x14ac:dyDescent="0.25">
      <c r="A483" s="420">
        <v>462</v>
      </c>
      <c r="B483" s="420">
        <v>28</v>
      </c>
      <c r="C483" s="676" t="s">
        <v>3607</v>
      </c>
      <c r="D483" s="531" t="s">
        <v>292</v>
      </c>
      <c r="E483" s="531" t="s">
        <v>54</v>
      </c>
      <c r="F483" s="473">
        <v>65</v>
      </c>
      <c r="G483" s="416" t="str">
        <f>IF(F483&lt;35,"Kém",IF(F483&lt;50,"yếu",IF(F483&lt;65,"Trung bình",IF(F483&lt;80,"Khá",IF(F483&lt;90,"Tốt","Xuất sắc")))))</f>
        <v>Khá</v>
      </c>
      <c r="H483" s="474"/>
      <c r="I483" s="5"/>
      <c r="J483" s="5"/>
      <c r="K483" s="5"/>
    </row>
    <row r="484" spans="1:11" s="6" customFormat="1" ht="21.75" customHeight="1" x14ac:dyDescent="0.25">
      <c r="A484" s="420">
        <v>463</v>
      </c>
      <c r="B484" s="420">
        <v>29</v>
      </c>
      <c r="C484" s="676" t="s">
        <v>3608</v>
      </c>
      <c r="D484" s="531" t="s">
        <v>3609</v>
      </c>
      <c r="E484" s="531" t="s">
        <v>54</v>
      </c>
      <c r="F484" s="473">
        <v>85</v>
      </c>
      <c r="G484" s="416" t="str">
        <f>IF(F484&lt;35,"Kém",IF(F484&lt;50,"yếu",IF(F484&lt;65,"Trung bình",IF(F484&lt;80,"Khá",IF(F484&lt;90,"Tốt","Xuất sắc")))))</f>
        <v>Tốt</v>
      </c>
      <c r="H484" s="474"/>
      <c r="I484" s="5"/>
      <c r="J484" s="5"/>
      <c r="K484" s="5"/>
    </row>
    <row r="485" spans="1:11" s="6" customFormat="1" ht="21.75" customHeight="1" x14ac:dyDescent="0.25">
      <c r="A485" s="420">
        <v>464</v>
      </c>
      <c r="B485" s="420">
        <v>30</v>
      </c>
      <c r="C485" s="676" t="s">
        <v>3610</v>
      </c>
      <c r="D485" s="531" t="s">
        <v>1430</v>
      </c>
      <c r="E485" s="531" t="s">
        <v>100</v>
      </c>
      <c r="F485" s="473">
        <v>80</v>
      </c>
      <c r="G485" s="416" t="str">
        <f>IF(F485&lt;35,"Kém",IF(F485&lt;50,"yếu",IF(F485&lt;65,"Trung bình",IF(F485&lt;80,"Khá",IF(F485&lt;90,"Tốt","Xuất sắc")))))</f>
        <v>Tốt</v>
      </c>
      <c r="H485" s="474"/>
      <c r="I485" s="5"/>
      <c r="J485" s="5"/>
      <c r="K485" s="5"/>
    </row>
    <row r="486" spans="1:11" s="6" customFormat="1" ht="21.75" customHeight="1" x14ac:dyDescent="0.25">
      <c r="A486" s="420">
        <v>465</v>
      </c>
      <c r="B486" s="420">
        <v>31</v>
      </c>
      <c r="C486" s="676" t="s">
        <v>3611</v>
      </c>
      <c r="D486" s="531" t="s">
        <v>3612</v>
      </c>
      <c r="E486" s="531" t="s">
        <v>8</v>
      </c>
      <c r="F486" s="473">
        <v>77</v>
      </c>
      <c r="G486" s="416" t="str">
        <f>IF(F486&lt;35,"Kém",IF(F486&lt;50,"yếu",IF(F486&lt;65,"Trung bình",IF(F486&lt;80,"Khá",IF(F486&lt;90,"Tốt","Xuất sắc")))))</f>
        <v>Khá</v>
      </c>
      <c r="H486" s="474"/>
      <c r="I486" s="5"/>
      <c r="J486" s="5"/>
      <c r="K486" s="5"/>
    </row>
    <row r="487" spans="1:11" s="6" customFormat="1" ht="21.75" customHeight="1" x14ac:dyDescent="0.25">
      <c r="A487" s="420">
        <v>466</v>
      </c>
      <c r="B487" s="420">
        <v>32</v>
      </c>
      <c r="C487" s="676" t="s">
        <v>3613</v>
      </c>
      <c r="D487" s="531" t="s">
        <v>3614</v>
      </c>
      <c r="E487" s="531" t="s">
        <v>8</v>
      </c>
      <c r="F487" s="473">
        <v>94</v>
      </c>
      <c r="G487" s="416" t="str">
        <f>IF(F487&lt;35,"Kém",IF(F487&lt;50,"yếu",IF(F487&lt;65,"Trung bình",IF(F487&lt;80,"Khá",IF(F487&lt;90,"Tốt","Xuất sắc")))))</f>
        <v>Xuất sắc</v>
      </c>
      <c r="H487" s="474"/>
      <c r="I487" s="5"/>
      <c r="J487" s="5"/>
      <c r="K487" s="5"/>
    </row>
    <row r="488" spans="1:11" s="6" customFormat="1" ht="21.75" customHeight="1" x14ac:dyDescent="0.25">
      <c r="A488" s="420">
        <v>467</v>
      </c>
      <c r="B488" s="420">
        <v>33</v>
      </c>
      <c r="C488" s="677" t="s">
        <v>3615</v>
      </c>
      <c r="D488" s="657" t="s">
        <v>1104</v>
      </c>
      <c r="E488" s="657" t="s">
        <v>8</v>
      </c>
      <c r="F488" s="476">
        <v>0</v>
      </c>
      <c r="G488" s="416" t="str">
        <f>IF(F488&lt;35,"Kém",IF(F488&lt;50,"yếu",IF(F488&lt;65,"Trung bình",IF(F488&lt;80,"Khá",IF(F488&lt;90,"Tốt","Xuất sắc")))))</f>
        <v>Kém</v>
      </c>
      <c r="H488" s="477"/>
      <c r="I488" s="5"/>
      <c r="J488" s="5"/>
      <c r="K488" s="5"/>
    </row>
    <row r="489" spans="1:11" s="6" customFormat="1" ht="21.75" customHeight="1" x14ac:dyDescent="0.25">
      <c r="A489" s="420">
        <v>468</v>
      </c>
      <c r="B489" s="420">
        <v>34</v>
      </c>
      <c r="C489" s="676" t="s">
        <v>3616</v>
      </c>
      <c r="D489" s="531" t="s">
        <v>3617</v>
      </c>
      <c r="E489" s="531" t="s">
        <v>101</v>
      </c>
      <c r="F489" s="473">
        <v>80</v>
      </c>
      <c r="G489" s="416" t="str">
        <f>IF(F489&lt;35,"Kém",IF(F489&lt;50,"yếu",IF(F489&lt;65,"Trung bình",IF(F489&lt;80,"Khá",IF(F489&lt;90,"Tốt","Xuất sắc")))))</f>
        <v>Tốt</v>
      </c>
      <c r="H489" s="474"/>
      <c r="I489" s="5"/>
      <c r="J489" s="5"/>
      <c r="K489" s="5"/>
    </row>
    <row r="490" spans="1:11" s="6" customFormat="1" ht="21.75" customHeight="1" x14ac:dyDescent="0.25">
      <c r="A490" s="420">
        <v>469</v>
      </c>
      <c r="B490" s="420">
        <v>35</v>
      </c>
      <c r="C490" s="676" t="s">
        <v>3618</v>
      </c>
      <c r="D490" s="531" t="s">
        <v>3619</v>
      </c>
      <c r="E490" s="531" t="s">
        <v>260</v>
      </c>
      <c r="F490" s="473">
        <v>96</v>
      </c>
      <c r="G490" s="416" t="str">
        <f>IF(F490&lt;35,"Kém",IF(F490&lt;50,"yếu",IF(F490&lt;65,"Trung bình",IF(F490&lt;80,"Khá",IF(F490&lt;90,"Tốt","Xuất sắc")))))</f>
        <v>Xuất sắc</v>
      </c>
      <c r="H490" s="474"/>
      <c r="I490" s="5"/>
      <c r="J490" s="5"/>
      <c r="K490" s="5"/>
    </row>
    <row r="491" spans="1:11" s="6" customFormat="1" ht="21.75" customHeight="1" x14ac:dyDescent="0.25">
      <c r="A491" s="420">
        <v>470</v>
      </c>
      <c r="B491" s="420">
        <v>36</v>
      </c>
      <c r="C491" s="676" t="s">
        <v>3620</v>
      </c>
      <c r="D491" s="531" t="s">
        <v>65</v>
      </c>
      <c r="E491" s="531" t="s">
        <v>276</v>
      </c>
      <c r="F491" s="473">
        <v>74</v>
      </c>
      <c r="G491" s="416" t="str">
        <f>IF(F491&lt;35,"Kém",IF(F491&lt;50,"yếu",IF(F491&lt;65,"Trung bình",IF(F491&lt;80,"Khá",IF(F491&lt;90,"Tốt","Xuất sắc")))))</f>
        <v>Khá</v>
      </c>
      <c r="H491" s="474"/>
      <c r="I491" s="5"/>
      <c r="J491" s="5"/>
      <c r="K491" s="5"/>
    </row>
    <row r="492" spans="1:11" s="6" customFormat="1" ht="21.75" customHeight="1" x14ac:dyDescent="0.25">
      <c r="A492" s="420">
        <v>471</v>
      </c>
      <c r="B492" s="420">
        <v>37</v>
      </c>
      <c r="C492" s="676" t="s">
        <v>3621</v>
      </c>
      <c r="D492" s="531" t="s">
        <v>3622</v>
      </c>
      <c r="E492" s="531" t="s">
        <v>135</v>
      </c>
      <c r="F492" s="473">
        <v>70</v>
      </c>
      <c r="G492" s="416" t="str">
        <f>IF(F492&lt;35,"Kém",IF(F492&lt;50,"yếu",IF(F492&lt;65,"Trung bình",IF(F492&lt;80,"Khá",IF(F492&lt;90,"Tốt","Xuất sắc")))))</f>
        <v>Khá</v>
      </c>
      <c r="H492" s="474"/>
      <c r="I492" s="5"/>
      <c r="J492" s="5"/>
      <c r="K492" s="5"/>
    </row>
    <row r="493" spans="1:11" s="6" customFormat="1" ht="21.75" customHeight="1" x14ac:dyDescent="0.25">
      <c r="A493" s="420">
        <v>472</v>
      </c>
      <c r="B493" s="420">
        <v>38</v>
      </c>
      <c r="C493" s="676" t="s">
        <v>3623</v>
      </c>
      <c r="D493" s="531" t="s">
        <v>1286</v>
      </c>
      <c r="E493" s="531" t="s">
        <v>238</v>
      </c>
      <c r="F493" s="473">
        <v>85</v>
      </c>
      <c r="G493" s="416" t="str">
        <f>IF(F493&lt;35,"Kém",IF(F493&lt;50,"yếu",IF(F493&lt;65,"Trung bình",IF(F493&lt;80,"Khá",IF(F493&lt;90,"Tốt","Xuất sắc")))))</f>
        <v>Tốt</v>
      </c>
      <c r="H493" s="474"/>
      <c r="I493" s="5"/>
      <c r="J493" s="5"/>
      <c r="K493" s="5"/>
    </row>
    <row r="494" spans="1:11" s="6" customFormat="1" ht="21.75" customHeight="1" x14ac:dyDescent="0.25">
      <c r="A494" s="420">
        <v>473</v>
      </c>
      <c r="B494" s="420">
        <v>39</v>
      </c>
      <c r="C494" s="677" t="s">
        <v>3624</v>
      </c>
      <c r="D494" s="657" t="s">
        <v>3625</v>
      </c>
      <c r="E494" s="657" t="s">
        <v>80</v>
      </c>
      <c r="F494" s="476">
        <v>0</v>
      </c>
      <c r="G494" s="416" t="str">
        <f>IF(F494&lt;35,"Kém",IF(F494&lt;50,"yếu",IF(F494&lt;65,"Trung bình",IF(F494&lt;80,"Khá",IF(F494&lt;90,"Tốt","Xuất sắc")))))</f>
        <v>Kém</v>
      </c>
      <c r="H494" s="474"/>
      <c r="I494" s="5"/>
      <c r="J494" s="5"/>
      <c r="K494" s="5"/>
    </row>
    <row r="495" spans="1:11" s="6" customFormat="1" ht="21.75" customHeight="1" x14ac:dyDescent="0.25">
      <c r="A495" s="420">
        <v>474</v>
      </c>
      <c r="B495" s="420">
        <v>40</v>
      </c>
      <c r="C495" s="676" t="s">
        <v>3626</v>
      </c>
      <c r="D495" s="531" t="s">
        <v>82</v>
      </c>
      <c r="E495" s="531" t="s">
        <v>80</v>
      </c>
      <c r="F495" s="473">
        <v>92</v>
      </c>
      <c r="G495" s="416" t="str">
        <f>IF(F495&lt;35,"Kém",IF(F495&lt;50,"yếu",IF(F495&lt;65,"Trung bình",IF(F495&lt;80,"Khá",IF(F495&lt;90,"Tốt","Xuất sắc")))))</f>
        <v>Xuất sắc</v>
      </c>
      <c r="H495" s="474"/>
      <c r="I495" s="5"/>
      <c r="J495" s="5"/>
      <c r="K495" s="5"/>
    </row>
    <row r="496" spans="1:11" s="6" customFormat="1" ht="21.75" customHeight="1" x14ac:dyDescent="0.25">
      <c r="A496" s="420">
        <v>475</v>
      </c>
      <c r="B496" s="420">
        <v>41</v>
      </c>
      <c r="C496" s="677" t="s">
        <v>3627</v>
      </c>
      <c r="D496" s="657" t="s">
        <v>450</v>
      </c>
      <c r="E496" s="657" t="s">
        <v>116</v>
      </c>
      <c r="F496" s="476">
        <v>0</v>
      </c>
      <c r="G496" s="416" t="str">
        <f>IF(F496&lt;35,"Kém",IF(F496&lt;50,"yếu",IF(F496&lt;65,"Trung bình",IF(F496&lt;80,"Khá",IF(F496&lt;90,"Tốt","Xuất sắc")))))</f>
        <v>Kém</v>
      </c>
      <c r="H496" s="474"/>
      <c r="I496" s="5"/>
      <c r="J496" s="5"/>
      <c r="K496" s="5"/>
    </row>
    <row r="497" spans="1:11" s="6" customFormat="1" ht="21.75" customHeight="1" x14ac:dyDescent="0.25">
      <c r="A497" s="420">
        <v>476</v>
      </c>
      <c r="B497" s="420">
        <v>42</v>
      </c>
      <c r="C497" s="676" t="s">
        <v>3628</v>
      </c>
      <c r="D497" s="531" t="s">
        <v>698</v>
      </c>
      <c r="E497" s="531" t="s">
        <v>158</v>
      </c>
      <c r="F497" s="473">
        <v>92</v>
      </c>
      <c r="G497" s="416" t="str">
        <f>IF(F497&lt;35,"Kém",IF(F497&lt;50,"yếu",IF(F497&lt;65,"Trung bình",IF(F497&lt;80,"Khá",IF(F497&lt;90,"Tốt","Xuất sắc")))))</f>
        <v>Xuất sắc</v>
      </c>
      <c r="H497" s="474"/>
      <c r="I497" s="5"/>
      <c r="J497" s="5"/>
      <c r="K497" s="5"/>
    </row>
    <row r="498" spans="1:11" s="6" customFormat="1" ht="21.75" customHeight="1" x14ac:dyDescent="0.25">
      <c r="A498" s="420">
        <v>477</v>
      </c>
      <c r="B498" s="420">
        <v>43</v>
      </c>
      <c r="C498" s="676" t="s">
        <v>3629</v>
      </c>
      <c r="D498" s="531" t="s">
        <v>206</v>
      </c>
      <c r="E498" s="531" t="s">
        <v>148</v>
      </c>
      <c r="F498" s="473">
        <v>68</v>
      </c>
      <c r="G498" s="416" t="str">
        <f>IF(F498&lt;35,"Kém",IF(F498&lt;50,"yếu",IF(F498&lt;65,"Trung bình",IF(F498&lt;80,"Khá",IF(F498&lt;90,"Tốt","Xuất sắc")))))</f>
        <v>Khá</v>
      </c>
      <c r="H498" s="474"/>
      <c r="I498" s="5"/>
      <c r="J498" s="5"/>
      <c r="K498" s="5"/>
    </row>
    <row r="499" spans="1:11" s="6" customFormat="1" ht="21.75" customHeight="1" x14ac:dyDescent="0.25">
      <c r="A499" s="420">
        <v>478</v>
      </c>
      <c r="B499" s="420">
        <v>44</v>
      </c>
      <c r="C499" s="676" t="s">
        <v>3630</v>
      </c>
      <c r="D499" s="531" t="s">
        <v>805</v>
      </c>
      <c r="E499" s="531" t="s">
        <v>148</v>
      </c>
      <c r="F499" s="473">
        <v>75</v>
      </c>
      <c r="G499" s="416" t="str">
        <f>IF(F499&lt;35,"Kém",IF(F499&lt;50,"yếu",IF(F499&lt;65,"Trung bình",IF(F499&lt;80,"Khá",IF(F499&lt;90,"Tốt","Xuất sắc")))))</f>
        <v>Khá</v>
      </c>
      <c r="H499" s="474"/>
      <c r="I499" s="5"/>
      <c r="J499" s="5"/>
      <c r="K499" s="5"/>
    </row>
    <row r="500" spans="1:11" s="6" customFormat="1" ht="21.75" customHeight="1" x14ac:dyDescent="0.25">
      <c r="A500" s="420">
        <v>479</v>
      </c>
      <c r="B500" s="420">
        <v>45</v>
      </c>
      <c r="C500" s="676" t="s">
        <v>3631</v>
      </c>
      <c r="D500" s="531" t="s">
        <v>1899</v>
      </c>
      <c r="E500" s="531" t="s">
        <v>180</v>
      </c>
      <c r="F500" s="473">
        <v>65</v>
      </c>
      <c r="G500" s="416" t="str">
        <f>IF(F500&lt;35,"Kém",IF(F500&lt;50,"yếu",IF(F500&lt;65,"Trung bình",IF(F500&lt;80,"Khá",IF(F500&lt;90,"Tốt","Xuất sắc")))))</f>
        <v>Khá</v>
      </c>
      <c r="H500" s="474"/>
      <c r="I500" s="5"/>
      <c r="J500" s="5"/>
      <c r="K500" s="5"/>
    </row>
    <row r="501" spans="1:11" s="6" customFormat="1" ht="21.75" customHeight="1" x14ac:dyDescent="0.25">
      <c r="A501" s="420">
        <v>480</v>
      </c>
      <c r="B501" s="420">
        <v>46</v>
      </c>
      <c r="C501" s="676" t="s">
        <v>3632</v>
      </c>
      <c r="D501" s="531" t="s">
        <v>246</v>
      </c>
      <c r="E501" s="531" t="s">
        <v>415</v>
      </c>
      <c r="F501" s="473">
        <v>91</v>
      </c>
      <c r="G501" s="416" t="str">
        <f>IF(F501&lt;35,"Kém",IF(F501&lt;50,"yếu",IF(F501&lt;65,"Trung bình",IF(F501&lt;80,"Khá",IF(F501&lt;90,"Tốt","Xuất sắc")))))</f>
        <v>Xuất sắc</v>
      </c>
      <c r="H501" s="474"/>
      <c r="I501" s="5"/>
      <c r="J501" s="5"/>
      <c r="K501" s="5"/>
    </row>
    <row r="502" spans="1:11" s="6" customFormat="1" ht="21.75" customHeight="1" x14ac:dyDescent="0.25">
      <c r="A502" s="420">
        <v>481</v>
      </c>
      <c r="B502" s="420">
        <v>47</v>
      </c>
      <c r="C502" s="676" t="s">
        <v>3633</v>
      </c>
      <c r="D502" s="531" t="s">
        <v>3634</v>
      </c>
      <c r="E502" s="531" t="s">
        <v>11</v>
      </c>
      <c r="F502" s="473">
        <v>65</v>
      </c>
      <c r="G502" s="416" t="str">
        <f>IF(F502&lt;35,"Kém",IF(F502&lt;50,"yếu",IF(F502&lt;65,"Trung bình",IF(F502&lt;80,"Khá",IF(F502&lt;90,"Tốt","Xuất sắc")))))</f>
        <v>Khá</v>
      </c>
      <c r="H502" s="474"/>
      <c r="I502" s="5"/>
      <c r="J502" s="5"/>
      <c r="K502" s="5"/>
    </row>
    <row r="503" spans="1:11" s="6" customFormat="1" ht="21.75" customHeight="1" x14ac:dyDescent="0.25">
      <c r="A503" s="420">
        <v>482</v>
      </c>
      <c r="B503" s="420">
        <v>48</v>
      </c>
      <c r="C503" s="676" t="s">
        <v>3635</v>
      </c>
      <c r="D503" s="531" t="s">
        <v>3636</v>
      </c>
      <c r="E503" s="531" t="s">
        <v>11</v>
      </c>
      <c r="F503" s="473">
        <v>91</v>
      </c>
      <c r="G503" s="416" t="str">
        <f>IF(F503&lt;35,"Kém",IF(F503&lt;50,"yếu",IF(F503&lt;65,"Trung bình",IF(F503&lt;80,"Khá",IF(F503&lt;90,"Tốt","Xuất sắc")))))</f>
        <v>Xuất sắc</v>
      </c>
      <c r="H503" s="474"/>
      <c r="I503" s="5"/>
      <c r="J503" s="5"/>
      <c r="K503" s="5"/>
    </row>
    <row r="504" spans="1:11" s="6" customFormat="1" ht="21.75" customHeight="1" x14ac:dyDescent="0.25">
      <c r="A504" s="420">
        <v>483</v>
      </c>
      <c r="B504" s="420">
        <v>49</v>
      </c>
      <c r="C504" s="676" t="s">
        <v>3637</v>
      </c>
      <c r="D504" s="531" t="s">
        <v>159</v>
      </c>
      <c r="E504" s="531" t="s">
        <v>59</v>
      </c>
      <c r="F504" s="473">
        <v>90</v>
      </c>
      <c r="G504" s="416" t="str">
        <f>IF(F504&lt;35,"Kém",IF(F504&lt;50,"yếu",IF(F504&lt;65,"Trung bình",IF(F504&lt;80,"Khá",IF(F504&lt;90,"Tốt","Xuất sắc")))))</f>
        <v>Xuất sắc</v>
      </c>
      <c r="H504" s="474"/>
      <c r="I504" s="5"/>
      <c r="J504" s="5"/>
      <c r="K504" s="5"/>
    </row>
    <row r="505" spans="1:11" s="6" customFormat="1" ht="21.75" customHeight="1" x14ac:dyDescent="0.25">
      <c r="A505" s="420">
        <v>484</v>
      </c>
      <c r="B505" s="420">
        <v>50</v>
      </c>
      <c r="C505" s="676" t="s">
        <v>3638</v>
      </c>
      <c r="D505" s="531" t="s">
        <v>409</v>
      </c>
      <c r="E505" s="531" t="s">
        <v>61</v>
      </c>
      <c r="F505" s="473">
        <v>80</v>
      </c>
      <c r="G505" s="416" t="str">
        <f>IF(F505&lt;35,"Kém",IF(F505&lt;50,"yếu",IF(F505&lt;65,"Trung bình",IF(F505&lt;80,"Khá",IF(F505&lt;90,"Tốt","Xuất sắc")))))</f>
        <v>Tốt</v>
      </c>
      <c r="H505" s="474"/>
      <c r="I505" s="5"/>
      <c r="J505" s="5"/>
      <c r="K505" s="5"/>
    </row>
    <row r="506" spans="1:11" s="6" customFormat="1" ht="21.75" customHeight="1" x14ac:dyDescent="0.25">
      <c r="A506" s="420">
        <v>485</v>
      </c>
      <c r="B506" s="420">
        <v>51</v>
      </c>
      <c r="C506" s="676" t="s">
        <v>3639</v>
      </c>
      <c r="D506" s="531" t="s">
        <v>986</v>
      </c>
      <c r="E506" s="531" t="s">
        <v>61</v>
      </c>
      <c r="F506" s="473">
        <v>92</v>
      </c>
      <c r="G506" s="416" t="str">
        <f>IF(F506&lt;35,"Kém",IF(F506&lt;50,"yếu",IF(F506&lt;65,"Trung bình",IF(F506&lt;80,"Khá",IF(F506&lt;90,"Tốt","Xuất sắc")))))</f>
        <v>Xuất sắc</v>
      </c>
      <c r="H506" s="474"/>
      <c r="I506" s="5"/>
      <c r="J506" s="5"/>
      <c r="K506" s="5"/>
    </row>
    <row r="507" spans="1:11" s="6" customFormat="1" ht="21.75" customHeight="1" x14ac:dyDescent="0.25">
      <c r="A507" s="420">
        <v>486</v>
      </c>
      <c r="B507" s="420">
        <v>52</v>
      </c>
      <c r="C507" s="676" t="s">
        <v>3640</v>
      </c>
      <c r="D507" s="531" t="s">
        <v>205</v>
      </c>
      <c r="E507" s="531" t="s">
        <v>84</v>
      </c>
      <c r="F507" s="473">
        <v>94</v>
      </c>
      <c r="G507" s="416" t="str">
        <f>IF(F507&lt;35,"Kém",IF(F507&lt;50,"yếu",IF(F507&lt;65,"Trung bình",IF(F507&lt;80,"Khá",IF(F507&lt;90,"Tốt","Xuất sắc")))))</f>
        <v>Xuất sắc</v>
      </c>
      <c r="H507" s="474"/>
      <c r="I507" s="5"/>
      <c r="J507" s="5"/>
      <c r="K507" s="5"/>
    </row>
    <row r="508" spans="1:11" s="6" customFormat="1" ht="21.75" customHeight="1" x14ac:dyDescent="0.25">
      <c r="A508" s="420">
        <v>487</v>
      </c>
      <c r="B508" s="420">
        <v>53</v>
      </c>
      <c r="C508" s="676" t="s">
        <v>3641</v>
      </c>
      <c r="D508" s="531" t="s">
        <v>2297</v>
      </c>
      <c r="E508" s="531" t="s">
        <v>375</v>
      </c>
      <c r="F508" s="473">
        <v>80</v>
      </c>
      <c r="G508" s="416" t="str">
        <f>IF(F508&lt;35,"Kém",IF(F508&lt;50,"yếu",IF(F508&lt;65,"Trung bình",IF(F508&lt;80,"Khá",IF(F508&lt;90,"Tốt","Xuất sắc")))))</f>
        <v>Tốt</v>
      </c>
      <c r="H508" s="474"/>
      <c r="I508" s="5"/>
      <c r="J508" s="5"/>
      <c r="K508" s="5"/>
    </row>
    <row r="509" spans="1:11" s="6" customFormat="1" ht="21.75" customHeight="1" x14ac:dyDescent="0.25">
      <c r="A509" s="420">
        <v>488</v>
      </c>
      <c r="B509" s="420">
        <v>54</v>
      </c>
      <c r="C509" s="676" t="s">
        <v>3642</v>
      </c>
      <c r="D509" s="531" t="s">
        <v>57</v>
      </c>
      <c r="E509" s="531" t="s">
        <v>166</v>
      </c>
      <c r="F509" s="473">
        <v>77</v>
      </c>
      <c r="G509" s="416" t="str">
        <f>IF(F509&lt;35,"Kém",IF(F509&lt;50,"yếu",IF(F509&lt;65,"Trung bình",IF(F509&lt;80,"Khá",IF(F509&lt;90,"Tốt","Xuất sắc")))))</f>
        <v>Khá</v>
      </c>
      <c r="H509" s="474"/>
      <c r="I509" s="5"/>
      <c r="J509" s="5"/>
      <c r="K509" s="5"/>
    </row>
    <row r="510" spans="1:11" s="6" customFormat="1" ht="21.75" customHeight="1" x14ac:dyDescent="0.25">
      <c r="A510" s="420">
        <v>489</v>
      </c>
      <c r="B510" s="420">
        <v>55</v>
      </c>
      <c r="C510" s="676" t="s">
        <v>3643</v>
      </c>
      <c r="D510" s="531" t="s">
        <v>82</v>
      </c>
      <c r="E510" s="531" t="s">
        <v>119</v>
      </c>
      <c r="F510" s="473">
        <v>92</v>
      </c>
      <c r="G510" s="416" t="str">
        <f>IF(F510&lt;35,"Kém",IF(F510&lt;50,"yếu",IF(F510&lt;65,"Trung bình",IF(F510&lt;80,"Khá",IF(F510&lt;90,"Tốt","Xuất sắc")))))</f>
        <v>Xuất sắc</v>
      </c>
      <c r="H510" s="474"/>
      <c r="I510" s="5"/>
      <c r="J510" s="5"/>
      <c r="K510" s="5"/>
    </row>
    <row r="511" spans="1:11" s="6" customFormat="1" ht="21.75" customHeight="1" x14ac:dyDescent="0.25">
      <c r="A511" s="420">
        <v>490</v>
      </c>
      <c r="B511" s="420">
        <v>56</v>
      </c>
      <c r="C511" s="676" t="s">
        <v>3644</v>
      </c>
      <c r="D511" s="531" t="s">
        <v>3645</v>
      </c>
      <c r="E511" s="531" t="s">
        <v>120</v>
      </c>
      <c r="F511" s="473">
        <v>90</v>
      </c>
      <c r="G511" s="416" t="str">
        <f>IF(F511&lt;35,"Kém",IF(F511&lt;50,"yếu",IF(F511&lt;65,"Trung bình",IF(F511&lt;80,"Khá",IF(F511&lt;90,"Tốt","Xuất sắc")))))</f>
        <v>Xuất sắc</v>
      </c>
      <c r="H511" s="474"/>
      <c r="I511" s="5"/>
      <c r="J511" s="5"/>
      <c r="K511" s="5"/>
    </row>
    <row r="512" spans="1:11" s="6" customFormat="1" ht="21.75" customHeight="1" x14ac:dyDescent="0.25">
      <c r="A512" s="420">
        <v>491</v>
      </c>
      <c r="B512" s="420">
        <v>57</v>
      </c>
      <c r="C512" s="676" t="s">
        <v>3646</v>
      </c>
      <c r="D512" s="531" t="s">
        <v>2297</v>
      </c>
      <c r="E512" s="531" t="s">
        <v>64</v>
      </c>
      <c r="F512" s="473">
        <v>78</v>
      </c>
      <c r="G512" s="416" t="str">
        <f>IF(F512&lt;35,"Kém",IF(F512&lt;50,"yếu",IF(F512&lt;65,"Trung bình",IF(F512&lt;80,"Khá",IF(F512&lt;90,"Tốt","Xuất sắc")))))</f>
        <v>Khá</v>
      </c>
      <c r="H512" s="474"/>
      <c r="I512" s="5"/>
      <c r="J512" s="5"/>
      <c r="K512" s="5"/>
    </row>
    <row r="513" spans="1:11" s="6" customFormat="1" ht="21.75" customHeight="1" x14ac:dyDescent="0.25">
      <c r="A513" s="420">
        <v>492</v>
      </c>
      <c r="B513" s="420">
        <v>58</v>
      </c>
      <c r="C513" s="676" t="s">
        <v>3647</v>
      </c>
      <c r="D513" s="531" t="s">
        <v>3648</v>
      </c>
      <c r="E513" s="531" t="s">
        <v>12</v>
      </c>
      <c r="F513" s="473">
        <v>82</v>
      </c>
      <c r="G513" s="416" t="str">
        <f>IF(F513&lt;35,"Kém",IF(F513&lt;50,"yếu",IF(F513&lt;65,"Trung bình",IF(F513&lt;80,"Khá",IF(F513&lt;90,"Tốt","Xuất sắc")))))</f>
        <v>Tốt</v>
      </c>
      <c r="H513" s="474"/>
      <c r="I513" s="5"/>
      <c r="J513" s="5"/>
      <c r="K513" s="5"/>
    </row>
    <row r="514" spans="1:11" s="6" customFormat="1" ht="21.75" customHeight="1" x14ac:dyDescent="0.25">
      <c r="A514" s="420">
        <v>493</v>
      </c>
      <c r="B514" s="420">
        <v>59</v>
      </c>
      <c r="C514" s="676" t="s">
        <v>3649</v>
      </c>
      <c r="D514" s="531" t="s">
        <v>48</v>
      </c>
      <c r="E514" s="531" t="s">
        <v>12</v>
      </c>
      <c r="F514" s="473">
        <v>80</v>
      </c>
      <c r="G514" s="416" t="str">
        <f>IF(F514&lt;35,"Kém",IF(F514&lt;50,"yếu",IF(F514&lt;65,"Trung bình",IF(F514&lt;80,"Khá",IF(F514&lt;90,"Tốt","Xuất sắc")))))</f>
        <v>Tốt</v>
      </c>
      <c r="H514" s="474"/>
      <c r="I514" s="5"/>
      <c r="J514" s="5"/>
      <c r="K514" s="5"/>
    </row>
    <row r="515" spans="1:11" s="6" customFormat="1" ht="21.75" customHeight="1" x14ac:dyDescent="0.25">
      <c r="A515" s="420">
        <v>494</v>
      </c>
      <c r="B515" s="420">
        <v>60</v>
      </c>
      <c r="C515" s="676" t="s">
        <v>3650</v>
      </c>
      <c r="D515" s="531" t="s">
        <v>462</v>
      </c>
      <c r="E515" s="531" t="s">
        <v>12</v>
      </c>
      <c r="F515" s="473">
        <v>76</v>
      </c>
      <c r="G515" s="416" t="str">
        <f>IF(F515&lt;35,"Kém",IF(F515&lt;50,"yếu",IF(F515&lt;65,"Trung bình",IF(F515&lt;80,"Khá",IF(F515&lt;90,"Tốt","Xuất sắc")))))</f>
        <v>Khá</v>
      </c>
      <c r="H515" s="474"/>
      <c r="I515" s="5"/>
      <c r="J515" s="5"/>
      <c r="K515" s="5"/>
    </row>
    <row r="516" spans="1:11" s="6" customFormat="1" ht="21.75" customHeight="1" x14ac:dyDescent="0.25">
      <c r="A516" s="420">
        <v>495</v>
      </c>
      <c r="B516" s="420">
        <v>61</v>
      </c>
      <c r="C516" s="676" t="s">
        <v>3651</v>
      </c>
      <c r="D516" s="531" t="s">
        <v>75</v>
      </c>
      <c r="E516" s="531" t="s">
        <v>12</v>
      </c>
      <c r="F516" s="473">
        <v>82</v>
      </c>
      <c r="G516" s="416" t="str">
        <f>IF(F516&lt;35,"Kém",IF(F516&lt;50,"yếu",IF(F516&lt;65,"Trung bình",IF(F516&lt;80,"Khá",IF(F516&lt;90,"Tốt","Xuất sắc")))))</f>
        <v>Tốt</v>
      </c>
      <c r="H516" s="474"/>
      <c r="I516" s="5"/>
      <c r="J516" s="5"/>
      <c r="K516" s="5"/>
    </row>
    <row r="517" spans="1:11" s="6" customFormat="1" ht="21.75" customHeight="1" x14ac:dyDescent="0.25">
      <c r="A517" s="420">
        <v>496</v>
      </c>
      <c r="B517" s="420">
        <v>62</v>
      </c>
      <c r="C517" s="676" t="s">
        <v>3652</v>
      </c>
      <c r="D517" s="531" t="s">
        <v>1176</v>
      </c>
      <c r="E517" s="531" t="s">
        <v>123</v>
      </c>
      <c r="F517" s="473">
        <v>68</v>
      </c>
      <c r="G517" s="416" t="str">
        <f>IF(F517&lt;35,"Kém",IF(F517&lt;50,"yếu",IF(F517&lt;65,"Trung bình",IF(F517&lt;80,"Khá",IF(F517&lt;90,"Tốt","Xuất sắc")))))</f>
        <v>Khá</v>
      </c>
      <c r="H517" s="474"/>
      <c r="I517" s="5"/>
      <c r="J517" s="5"/>
      <c r="K517" s="5"/>
    </row>
    <row r="518" spans="1:11" s="6" customFormat="1" ht="21.75" customHeight="1" x14ac:dyDescent="0.25">
      <c r="A518" s="420">
        <v>497</v>
      </c>
      <c r="B518" s="420">
        <v>63</v>
      </c>
      <c r="C518" s="677" t="s">
        <v>3653</v>
      </c>
      <c r="D518" s="657" t="s">
        <v>3654</v>
      </c>
      <c r="E518" s="657" t="s">
        <v>139</v>
      </c>
      <c r="F518" s="476"/>
      <c r="G518" s="416" t="str">
        <f>IF(F518&lt;35,"Kém",IF(F518&lt;50,"yếu",IF(F518&lt;65,"Trung bình",IF(F518&lt;80,"Khá",IF(F518&lt;90,"Tốt","Xuất sắc")))))</f>
        <v>Kém</v>
      </c>
      <c r="H518" s="474"/>
      <c r="I518" s="5"/>
      <c r="J518" s="5"/>
      <c r="K518" s="5"/>
    </row>
    <row r="519" spans="1:11" s="6" customFormat="1" ht="21.75" customHeight="1" x14ac:dyDescent="0.25">
      <c r="A519" s="420">
        <v>498</v>
      </c>
      <c r="B519" s="420">
        <v>64</v>
      </c>
      <c r="C519" s="676" t="s">
        <v>3655</v>
      </c>
      <c r="D519" s="531" t="s">
        <v>3656</v>
      </c>
      <c r="E519" s="531" t="s">
        <v>139</v>
      </c>
      <c r="F519" s="473">
        <v>65</v>
      </c>
      <c r="G519" s="416" t="str">
        <f>IF(F519&lt;35,"Kém",IF(F519&lt;50,"yếu",IF(F519&lt;65,"Trung bình",IF(F519&lt;80,"Khá",IF(F519&lt;90,"Tốt","Xuất sắc")))))</f>
        <v>Khá</v>
      </c>
      <c r="H519" s="474"/>
      <c r="I519" s="5"/>
      <c r="J519" s="5"/>
      <c r="K519" s="5"/>
    </row>
    <row r="520" spans="1:11" s="6" customFormat="1" ht="21.75" customHeight="1" x14ac:dyDescent="0.25">
      <c r="A520" s="420">
        <v>499</v>
      </c>
      <c r="B520" s="420">
        <v>65</v>
      </c>
      <c r="C520" s="676" t="s">
        <v>3657</v>
      </c>
      <c r="D520" s="531" t="s">
        <v>44</v>
      </c>
      <c r="E520" s="531" t="s">
        <v>24</v>
      </c>
      <c r="F520" s="473">
        <v>88</v>
      </c>
      <c r="G520" s="416" t="str">
        <f>IF(F520&lt;35,"Kém",IF(F520&lt;50,"yếu",IF(F520&lt;65,"Trung bình",IF(F520&lt;80,"Khá",IF(F520&lt;90,"Tốt","Xuất sắc")))))</f>
        <v>Tốt</v>
      </c>
      <c r="H520" s="474"/>
      <c r="I520" s="5"/>
      <c r="J520" s="5"/>
      <c r="K520" s="5"/>
    </row>
    <row r="521" spans="1:11" s="6" customFormat="1" ht="21.75" customHeight="1" x14ac:dyDescent="0.25">
      <c r="A521" s="420">
        <v>500</v>
      </c>
      <c r="B521" s="420">
        <v>66</v>
      </c>
      <c r="C521" s="676" t="s">
        <v>3658</v>
      </c>
      <c r="D521" s="531" t="s">
        <v>44</v>
      </c>
      <c r="E521" s="531" t="s">
        <v>24</v>
      </c>
      <c r="F521" s="473">
        <v>75</v>
      </c>
      <c r="G521" s="416" t="str">
        <f>IF(F521&lt;35,"Kém",IF(F521&lt;50,"yếu",IF(F521&lt;65,"Trung bình",IF(F521&lt;80,"Khá",IF(F521&lt;90,"Tốt","Xuất sắc")))))</f>
        <v>Khá</v>
      </c>
      <c r="H521" s="474"/>
      <c r="I521" s="5"/>
      <c r="J521" s="5"/>
      <c r="K521" s="5"/>
    </row>
    <row r="522" spans="1:11" s="6" customFormat="1" ht="21.75" customHeight="1" x14ac:dyDescent="0.25">
      <c r="A522" s="420">
        <v>501</v>
      </c>
      <c r="B522" s="420">
        <v>67</v>
      </c>
      <c r="C522" s="676" t="s">
        <v>3659</v>
      </c>
      <c r="D522" s="531" t="s">
        <v>3660</v>
      </c>
      <c r="E522" s="531" t="s">
        <v>991</v>
      </c>
      <c r="F522" s="473">
        <v>73</v>
      </c>
      <c r="G522" s="416" t="str">
        <f>IF(F522&lt;35,"Kém",IF(F522&lt;50,"yếu",IF(F522&lt;65,"Trung bình",IF(F522&lt;80,"Khá",IF(F522&lt;90,"Tốt","Xuất sắc")))))</f>
        <v>Khá</v>
      </c>
      <c r="H522" s="474"/>
      <c r="I522" s="5"/>
      <c r="J522" s="5"/>
      <c r="K522" s="5"/>
    </row>
    <row r="523" spans="1:11" s="6" customFormat="1" ht="21.75" customHeight="1" x14ac:dyDescent="0.25">
      <c r="A523" s="420">
        <v>502</v>
      </c>
      <c r="B523" s="420">
        <v>68</v>
      </c>
      <c r="C523" s="676" t="s">
        <v>3661</v>
      </c>
      <c r="D523" s="531" t="s">
        <v>3082</v>
      </c>
      <c r="E523" s="531" t="s">
        <v>66</v>
      </c>
      <c r="F523" s="473">
        <v>80</v>
      </c>
      <c r="G523" s="416" t="str">
        <f>IF(F523&lt;35,"Kém",IF(F523&lt;50,"yếu",IF(F523&lt;65,"Trung bình",IF(F523&lt;80,"Khá",IF(F523&lt;90,"Tốt","Xuất sắc")))))</f>
        <v>Tốt</v>
      </c>
      <c r="H523" s="474"/>
      <c r="I523" s="5"/>
      <c r="J523" s="5"/>
      <c r="K523" s="5"/>
    </row>
    <row r="524" spans="1:11" s="6" customFormat="1" ht="21.75" customHeight="1" x14ac:dyDescent="0.25">
      <c r="A524" s="420">
        <v>503</v>
      </c>
      <c r="B524" s="420">
        <v>69</v>
      </c>
      <c r="C524" s="676" t="s">
        <v>3662</v>
      </c>
      <c r="D524" s="531" t="s">
        <v>224</v>
      </c>
      <c r="E524" s="531" t="s">
        <v>66</v>
      </c>
      <c r="F524" s="473">
        <v>70</v>
      </c>
      <c r="G524" s="416" t="str">
        <f>IF(F524&lt;35,"Kém",IF(F524&lt;50,"yếu",IF(F524&lt;65,"Trung bình",IF(F524&lt;80,"Khá",IF(F524&lt;90,"Tốt","Xuất sắc")))))</f>
        <v>Khá</v>
      </c>
      <c r="H524" s="474"/>
      <c r="I524" s="5"/>
      <c r="J524" s="5"/>
      <c r="K524" s="5"/>
    </row>
    <row r="525" spans="1:11" s="6" customFormat="1" ht="21.75" customHeight="1" x14ac:dyDescent="0.25">
      <c r="A525" s="685" t="s">
        <v>3663</v>
      </c>
      <c r="B525" s="686"/>
      <c r="C525" s="687"/>
      <c r="D525" s="696"/>
      <c r="E525" s="696"/>
      <c r="F525" s="419"/>
      <c r="G525" s="416"/>
      <c r="H525" s="417"/>
      <c r="I525" s="5"/>
      <c r="J525" s="5" t="s">
        <v>3664</v>
      </c>
      <c r="K525" s="5"/>
    </row>
    <row r="526" spans="1:11" s="6" customFormat="1" ht="21.75" customHeight="1" x14ac:dyDescent="0.25">
      <c r="A526" s="420">
        <v>504</v>
      </c>
      <c r="B526" s="420">
        <v>1</v>
      </c>
      <c r="C526" s="697" t="s">
        <v>3665</v>
      </c>
      <c r="D526" s="698" t="s">
        <v>3666</v>
      </c>
      <c r="E526" s="474" t="s">
        <v>67</v>
      </c>
      <c r="F526" s="479">
        <v>0</v>
      </c>
      <c r="G526" s="416" t="str">
        <f>IF(F526&lt;35,"Kém",IF(F526&lt;50,"yếu",IF(F526&lt;65,"Trung bình",IF(F526&lt;80,"Khá",IF(F526&lt;90,"Tốt","Xuất sắc")))))</f>
        <v>Kém</v>
      </c>
      <c r="H526" s="480"/>
      <c r="I526" s="5"/>
      <c r="J526" s="68" t="s">
        <v>432</v>
      </c>
      <c r="K526" s="69" t="s">
        <v>433</v>
      </c>
    </row>
    <row r="527" spans="1:11" s="6" customFormat="1" ht="21.75" customHeight="1" x14ac:dyDescent="0.25">
      <c r="A527" s="420">
        <v>505</v>
      </c>
      <c r="B527" s="420">
        <v>2</v>
      </c>
      <c r="C527" s="697" t="s">
        <v>3667</v>
      </c>
      <c r="D527" s="698" t="s">
        <v>3668</v>
      </c>
      <c r="E527" s="474" t="s">
        <v>34</v>
      </c>
      <c r="F527" s="481">
        <v>91</v>
      </c>
      <c r="G527" s="416" t="str">
        <f>IF(F527&lt;35,"Kém",IF(F527&lt;50,"yếu",IF(F527&lt;65,"Trung bình",IF(F527&lt;80,"Khá",IF(F527&lt;90,"Tốt","Xuất sắc")))))</f>
        <v>Xuất sắc</v>
      </c>
      <c r="H527" s="480"/>
      <c r="I527" s="5"/>
      <c r="J527" s="70" t="s">
        <v>72</v>
      </c>
      <c r="K527" s="419">
        <f>COUNTIF($G$526:$G$599,"Xuất sắc")</f>
        <v>11</v>
      </c>
    </row>
    <row r="528" spans="1:11" s="6" customFormat="1" ht="21.75" customHeight="1" x14ac:dyDescent="0.25">
      <c r="A528" s="420">
        <v>506</v>
      </c>
      <c r="B528" s="420">
        <v>3</v>
      </c>
      <c r="C528" s="697" t="s">
        <v>3669</v>
      </c>
      <c r="D528" s="698" t="s">
        <v>3670</v>
      </c>
      <c r="E528" s="474" t="s">
        <v>34</v>
      </c>
      <c r="F528" s="481">
        <v>80</v>
      </c>
      <c r="G528" s="416" t="str">
        <f>IF(F528&lt;35,"Kém",IF(F528&lt;50,"yếu",IF(F528&lt;65,"Trung bình",IF(F528&lt;80,"Khá",IF(F528&lt;90,"Tốt","Xuất sắc")))))</f>
        <v>Tốt</v>
      </c>
      <c r="H528" s="480"/>
      <c r="I528" s="5"/>
      <c r="J528" s="71" t="s">
        <v>31</v>
      </c>
      <c r="K528" s="419">
        <f>COUNTIF($G$526:$G$599,"Tốt")</f>
        <v>20</v>
      </c>
    </row>
    <row r="529" spans="1:11" s="6" customFormat="1" ht="21.75" customHeight="1" x14ac:dyDescent="0.25">
      <c r="A529" s="420">
        <v>507</v>
      </c>
      <c r="B529" s="420">
        <v>4</v>
      </c>
      <c r="C529" s="697" t="s">
        <v>3671</v>
      </c>
      <c r="D529" s="698" t="s">
        <v>460</v>
      </c>
      <c r="E529" s="474" t="s">
        <v>34</v>
      </c>
      <c r="F529" s="479">
        <v>0</v>
      </c>
      <c r="G529" s="416" t="str">
        <f>IF(F529&lt;35,"Kém",IF(F529&lt;50,"yếu",IF(F529&lt;65,"Trung bình",IF(F529&lt;80,"Khá",IF(F529&lt;90,"Tốt","Xuất sắc")))))</f>
        <v>Kém</v>
      </c>
      <c r="H529" s="480"/>
      <c r="I529" s="5"/>
      <c r="J529" s="71" t="s">
        <v>68</v>
      </c>
      <c r="K529" s="419">
        <f>COUNTIF($G$526:$G$599,"Khá")</f>
        <v>34</v>
      </c>
    </row>
    <row r="530" spans="1:11" s="6" customFormat="1" ht="21.75" customHeight="1" x14ac:dyDescent="0.25">
      <c r="A530" s="420">
        <v>508</v>
      </c>
      <c r="B530" s="420">
        <v>5</v>
      </c>
      <c r="C530" s="697" t="s">
        <v>3672</v>
      </c>
      <c r="D530" s="698" t="s">
        <v>3673</v>
      </c>
      <c r="E530" s="474" t="s">
        <v>34</v>
      </c>
      <c r="F530" s="481">
        <v>69</v>
      </c>
      <c r="G530" s="416" t="str">
        <f>IF(F530&lt;35,"Kém",IF(F530&lt;50,"yếu",IF(F530&lt;65,"Trung bình",IF(F530&lt;80,"Khá",IF(F530&lt;90,"Tốt","Xuất sắc")))))</f>
        <v>Khá</v>
      </c>
      <c r="H530" s="480"/>
      <c r="I530" s="5"/>
      <c r="J530" s="70" t="s">
        <v>96</v>
      </c>
      <c r="K530" s="419">
        <f>COUNTIF($G$526:$G$599,"Trung bình")</f>
        <v>5</v>
      </c>
    </row>
    <row r="531" spans="1:11" s="6" customFormat="1" ht="21.75" customHeight="1" x14ac:dyDescent="0.25">
      <c r="A531" s="420">
        <v>509</v>
      </c>
      <c r="B531" s="420">
        <v>6</v>
      </c>
      <c r="C531" s="697" t="s">
        <v>3674</v>
      </c>
      <c r="D531" s="698" t="s">
        <v>3675</v>
      </c>
      <c r="E531" s="474" t="s">
        <v>34</v>
      </c>
      <c r="F531" s="481">
        <v>82</v>
      </c>
      <c r="G531" s="416" t="str">
        <f>IF(F531&lt;35,"Kém",IF(F531&lt;50,"yếu",IF(F531&lt;65,"Trung bình",IF(F531&lt;80,"Khá",IF(F531&lt;90,"Tốt","Xuất sắc")))))</f>
        <v>Tốt</v>
      </c>
      <c r="H531" s="480"/>
      <c r="I531" s="5"/>
      <c r="J531" s="71" t="s">
        <v>92</v>
      </c>
      <c r="K531" s="419">
        <f>COUNTIF($G$526:$G$599,"Yếu")</f>
        <v>1</v>
      </c>
    </row>
    <row r="532" spans="1:11" s="6" customFormat="1" ht="21.75" customHeight="1" x14ac:dyDescent="0.25">
      <c r="A532" s="420">
        <v>510</v>
      </c>
      <c r="B532" s="420">
        <v>7</v>
      </c>
      <c r="C532" s="697" t="s">
        <v>3676</v>
      </c>
      <c r="D532" s="698" t="s">
        <v>3677</v>
      </c>
      <c r="E532" s="474" t="s">
        <v>129</v>
      </c>
      <c r="F532" s="481">
        <v>77</v>
      </c>
      <c r="G532" s="416" t="str">
        <f>IF(F532&lt;35,"Kém",IF(F532&lt;50,"yếu",IF(F532&lt;65,"Trung bình",IF(F532&lt;80,"Khá",IF(F532&lt;90,"Tốt","Xuất sắc")))))</f>
        <v>Khá</v>
      </c>
      <c r="H532" s="480"/>
      <c r="I532" s="5"/>
      <c r="J532" s="71" t="s">
        <v>267</v>
      </c>
      <c r="K532" s="419">
        <f>COUNTIF($G$526:$G$599,"Kém")</f>
        <v>3</v>
      </c>
    </row>
    <row r="533" spans="1:11" s="6" customFormat="1" ht="21.75" customHeight="1" x14ac:dyDescent="0.25">
      <c r="A533" s="420">
        <v>511</v>
      </c>
      <c r="B533" s="420">
        <v>8</v>
      </c>
      <c r="C533" s="697" t="s">
        <v>3678</v>
      </c>
      <c r="D533" s="698" t="s">
        <v>3679</v>
      </c>
      <c r="E533" s="474" t="s">
        <v>3680</v>
      </c>
      <c r="F533" s="481">
        <v>77</v>
      </c>
      <c r="G533" s="416" t="str">
        <f>IF(F533&lt;35,"Kém",IF(F533&lt;50,"yếu",IF(F533&lt;65,"Trung bình",IF(F533&lt;80,"Khá",IF(F533&lt;90,"Tốt","Xuất sắc")))))</f>
        <v>Khá</v>
      </c>
      <c r="H533" s="480"/>
      <c r="I533" s="5"/>
      <c r="J533" s="71" t="s">
        <v>518</v>
      </c>
      <c r="K533" s="419">
        <v>0</v>
      </c>
    </row>
    <row r="534" spans="1:11" s="6" customFormat="1" ht="21.75" customHeight="1" x14ac:dyDescent="0.25">
      <c r="A534" s="420">
        <v>512</v>
      </c>
      <c r="B534" s="420">
        <v>9</v>
      </c>
      <c r="C534" s="697" t="s">
        <v>3681</v>
      </c>
      <c r="D534" s="698" t="s">
        <v>150</v>
      </c>
      <c r="E534" s="474" t="s">
        <v>6</v>
      </c>
      <c r="F534" s="481">
        <v>72</v>
      </c>
      <c r="G534" s="416" t="str">
        <f>IF(F534&lt;35,"Kém",IF(F534&lt;50,"yếu",IF(F534&lt;65,"Trung bình",IF(F534&lt;80,"Khá",IF(F534&lt;90,"Tốt","Xuất sắc")))))</f>
        <v>Khá</v>
      </c>
      <c r="H534" s="480"/>
      <c r="I534" s="5"/>
      <c r="J534" s="72" t="s">
        <v>434</v>
      </c>
      <c r="K534" s="73">
        <f>SUM(K527:K533)</f>
        <v>74</v>
      </c>
    </row>
    <row r="535" spans="1:11" s="6" customFormat="1" ht="21.75" customHeight="1" x14ac:dyDescent="0.25">
      <c r="A535" s="420">
        <v>513</v>
      </c>
      <c r="B535" s="420">
        <v>10</v>
      </c>
      <c r="C535" s="697" t="s">
        <v>3682</v>
      </c>
      <c r="D535" s="698" t="s">
        <v>3683</v>
      </c>
      <c r="E535" s="474" t="s">
        <v>437</v>
      </c>
      <c r="F535" s="481">
        <v>90</v>
      </c>
      <c r="G535" s="416" t="str">
        <f>IF(F535&lt;35,"Kém",IF(F535&lt;50,"yếu",IF(F535&lt;65,"Trung bình",IF(F535&lt;80,"Khá",IF(F535&lt;90,"Tốt","Xuất sắc")))))</f>
        <v>Xuất sắc</v>
      </c>
      <c r="H535" s="480"/>
      <c r="I535" s="5"/>
      <c r="J535" s="5"/>
      <c r="K535" s="5"/>
    </row>
    <row r="536" spans="1:11" s="6" customFormat="1" ht="21.75" customHeight="1" x14ac:dyDescent="0.25">
      <c r="A536" s="420">
        <v>514</v>
      </c>
      <c r="B536" s="420">
        <v>11</v>
      </c>
      <c r="C536" s="697" t="s">
        <v>3684</v>
      </c>
      <c r="D536" s="698" t="s">
        <v>3475</v>
      </c>
      <c r="E536" s="474" t="s">
        <v>3685</v>
      </c>
      <c r="F536" s="481">
        <v>75</v>
      </c>
      <c r="G536" s="416" t="str">
        <f>IF(F536&lt;35,"Kém",IF(F536&lt;50,"yếu",IF(F536&lt;65,"Trung bình",IF(F536&lt;80,"Khá",IF(F536&lt;90,"Tốt","Xuất sắc")))))</f>
        <v>Khá</v>
      </c>
      <c r="H536" s="480"/>
      <c r="I536" s="5"/>
      <c r="J536" s="5"/>
      <c r="K536" s="5"/>
    </row>
    <row r="537" spans="1:11" s="6" customFormat="1" ht="21.75" customHeight="1" x14ac:dyDescent="0.25">
      <c r="A537" s="420">
        <v>515</v>
      </c>
      <c r="B537" s="420">
        <v>12</v>
      </c>
      <c r="C537" s="697" t="s">
        <v>3686</v>
      </c>
      <c r="D537" s="698" t="s">
        <v>3687</v>
      </c>
      <c r="E537" s="474" t="s">
        <v>189</v>
      </c>
      <c r="F537" s="481">
        <v>95</v>
      </c>
      <c r="G537" s="416" t="str">
        <f>IF(F537&lt;35,"Kém",IF(F537&lt;50,"yếu",IF(F537&lt;65,"Trung bình",IF(F537&lt;80,"Khá",IF(F537&lt;90,"Tốt","Xuất sắc")))))</f>
        <v>Xuất sắc</v>
      </c>
      <c r="H537" s="480"/>
      <c r="I537" s="5"/>
      <c r="J537" s="5"/>
      <c r="K537" s="5"/>
    </row>
    <row r="538" spans="1:11" s="6" customFormat="1" ht="21.75" customHeight="1" x14ac:dyDescent="0.25">
      <c r="A538" s="420">
        <v>516</v>
      </c>
      <c r="B538" s="420">
        <v>13</v>
      </c>
      <c r="C538" s="697" t="s">
        <v>3688</v>
      </c>
      <c r="D538" s="698" t="s">
        <v>3689</v>
      </c>
      <c r="E538" s="474" t="s">
        <v>189</v>
      </c>
      <c r="F538" s="481">
        <v>60</v>
      </c>
      <c r="G538" s="416" t="str">
        <f>IF(F538&lt;35,"Kém",IF(F538&lt;50,"yếu",IF(F538&lt;65,"Trung bình",IF(F538&lt;80,"Khá",IF(F538&lt;90,"Tốt","Xuất sắc")))))</f>
        <v>Trung bình</v>
      </c>
      <c r="H538" s="480"/>
      <c r="I538" s="5"/>
      <c r="J538" s="5"/>
      <c r="K538" s="5"/>
    </row>
    <row r="539" spans="1:11" s="6" customFormat="1" ht="21.75" customHeight="1" x14ac:dyDescent="0.25">
      <c r="A539" s="420">
        <v>517</v>
      </c>
      <c r="B539" s="420">
        <v>14</v>
      </c>
      <c r="C539" s="697" t="s">
        <v>3690</v>
      </c>
      <c r="D539" s="698" t="s">
        <v>3691</v>
      </c>
      <c r="E539" s="474" t="s">
        <v>39</v>
      </c>
      <c r="F539" s="481">
        <v>90</v>
      </c>
      <c r="G539" s="416" t="str">
        <f>IF(F539&lt;35,"Kém",IF(F539&lt;50,"yếu",IF(F539&lt;65,"Trung bình",IF(F539&lt;80,"Khá",IF(F539&lt;90,"Tốt","Xuất sắc")))))</f>
        <v>Xuất sắc</v>
      </c>
      <c r="H539" s="480"/>
      <c r="I539" s="5"/>
      <c r="J539" s="5"/>
      <c r="K539" s="5"/>
    </row>
    <row r="540" spans="1:11" s="6" customFormat="1" ht="21.75" customHeight="1" x14ac:dyDescent="0.25">
      <c r="A540" s="420">
        <v>518</v>
      </c>
      <c r="B540" s="420">
        <v>15</v>
      </c>
      <c r="C540" s="697" t="s">
        <v>3692</v>
      </c>
      <c r="D540" s="698" t="s">
        <v>3693</v>
      </c>
      <c r="E540" s="474" t="s">
        <v>39</v>
      </c>
      <c r="F540" s="481">
        <v>72</v>
      </c>
      <c r="G540" s="416" t="str">
        <f>IF(F540&lt;35,"Kém",IF(F540&lt;50,"yếu",IF(F540&lt;65,"Trung bình",IF(F540&lt;80,"Khá",IF(F540&lt;90,"Tốt","Xuất sắc")))))</f>
        <v>Khá</v>
      </c>
      <c r="H540" s="480"/>
      <c r="I540" s="5"/>
      <c r="J540" s="5"/>
      <c r="K540" s="5"/>
    </row>
    <row r="541" spans="1:11" s="6" customFormat="1" ht="21.75" customHeight="1" x14ac:dyDescent="0.25">
      <c r="A541" s="420">
        <v>519</v>
      </c>
      <c r="B541" s="420">
        <v>16</v>
      </c>
      <c r="C541" s="697" t="s">
        <v>3694</v>
      </c>
      <c r="D541" s="698" t="s">
        <v>3695</v>
      </c>
      <c r="E541" s="474" t="s">
        <v>39</v>
      </c>
      <c r="F541" s="481">
        <v>50</v>
      </c>
      <c r="G541" s="416" t="str">
        <f>IF(F541&lt;35,"Kém",IF(F541&lt;50,"yếu",IF(F541&lt;65,"Trung bình",IF(F541&lt;80,"Khá",IF(F541&lt;90,"Tốt","Xuất sắc")))))</f>
        <v>Trung bình</v>
      </c>
      <c r="H541" s="480"/>
      <c r="I541" s="5"/>
      <c r="J541" s="5"/>
      <c r="K541" s="5"/>
    </row>
    <row r="542" spans="1:11" s="6" customFormat="1" ht="21.75" customHeight="1" x14ac:dyDescent="0.25">
      <c r="A542" s="420">
        <v>520</v>
      </c>
      <c r="B542" s="420">
        <v>17</v>
      </c>
      <c r="C542" s="697" t="s">
        <v>3696</v>
      </c>
      <c r="D542" s="698" t="s">
        <v>348</v>
      </c>
      <c r="E542" s="474" t="s">
        <v>1440</v>
      </c>
      <c r="F542" s="481">
        <v>80</v>
      </c>
      <c r="G542" s="416" t="str">
        <f>IF(F542&lt;35,"Kém",IF(F542&lt;50,"yếu",IF(F542&lt;65,"Trung bình",IF(F542&lt;80,"Khá",IF(F542&lt;90,"Tốt","Xuất sắc")))))</f>
        <v>Tốt</v>
      </c>
      <c r="H542" s="480"/>
      <c r="I542" s="5"/>
      <c r="J542" s="5"/>
      <c r="K542" s="5"/>
    </row>
    <row r="543" spans="1:11" s="6" customFormat="1" ht="21.75" customHeight="1" x14ac:dyDescent="0.25">
      <c r="A543" s="420">
        <v>521</v>
      </c>
      <c r="B543" s="420">
        <v>18</v>
      </c>
      <c r="C543" s="697" t="s">
        <v>3697</v>
      </c>
      <c r="D543" s="698" t="s">
        <v>3698</v>
      </c>
      <c r="E543" s="474" t="s">
        <v>131</v>
      </c>
      <c r="F543" s="481">
        <v>95</v>
      </c>
      <c r="G543" s="416" t="str">
        <f>IF(F543&lt;35,"Kém",IF(F543&lt;50,"yếu",IF(F543&lt;65,"Trung bình",IF(F543&lt;80,"Khá",IF(F543&lt;90,"Tốt","Xuất sắc")))))</f>
        <v>Xuất sắc</v>
      </c>
      <c r="H543" s="480"/>
      <c r="I543" s="5"/>
      <c r="J543" s="5"/>
      <c r="K543" s="5"/>
    </row>
    <row r="544" spans="1:11" s="6" customFormat="1" ht="21.75" customHeight="1" x14ac:dyDescent="0.25">
      <c r="A544" s="420">
        <v>522</v>
      </c>
      <c r="B544" s="420">
        <v>19</v>
      </c>
      <c r="C544" s="697" t="s">
        <v>3699</v>
      </c>
      <c r="D544" s="698" t="s">
        <v>3700</v>
      </c>
      <c r="E544" s="474" t="s">
        <v>3701</v>
      </c>
      <c r="F544" s="479">
        <v>0</v>
      </c>
      <c r="G544" s="416" t="str">
        <f>IF(F544&lt;35,"Kém",IF(F544&lt;50,"yếu",IF(F544&lt;65,"Trung bình",IF(F544&lt;80,"Khá",IF(F544&lt;90,"Tốt","Xuất sắc")))))</f>
        <v>Kém</v>
      </c>
      <c r="H544" s="480"/>
      <c r="I544" s="5"/>
      <c r="J544" s="5"/>
      <c r="K544" s="5"/>
    </row>
    <row r="545" spans="1:11" s="6" customFormat="1" ht="21.75" customHeight="1" x14ac:dyDescent="0.25">
      <c r="A545" s="420">
        <v>523</v>
      </c>
      <c r="B545" s="420">
        <v>20</v>
      </c>
      <c r="C545" s="697" t="s">
        <v>3702</v>
      </c>
      <c r="D545" s="698" t="s">
        <v>3703</v>
      </c>
      <c r="E545" s="474" t="s">
        <v>14</v>
      </c>
      <c r="F545" s="481">
        <v>79</v>
      </c>
      <c r="G545" s="416" t="str">
        <f>IF(F545&lt;35,"Kém",IF(F545&lt;50,"yếu",IF(F545&lt;65,"Trung bình",IF(F545&lt;80,"Khá",IF(F545&lt;90,"Tốt","Xuất sắc")))))</f>
        <v>Khá</v>
      </c>
      <c r="H545" s="480"/>
      <c r="I545" s="5"/>
      <c r="J545" s="5"/>
      <c r="K545" s="5"/>
    </row>
    <row r="546" spans="1:11" s="6" customFormat="1" ht="21.75" customHeight="1" x14ac:dyDescent="0.25">
      <c r="A546" s="420">
        <v>524</v>
      </c>
      <c r="B546" s="420">
        <v>21</v>
      </c>
      <c r="C546" s="697" t="s">
        <v>3704</v>
      </c>
      <c r="D546" s="698" t="s">
        <v>3705</v>
      </c>
      <c r="E546" s="474" t="s">
        <v>14</v>
      </c>
      <c r="F546" s="481">
        <v>80</v>
      </c>
      <c r="G546" s="416" t="str">
        <f>IF(F546&lt;35,"Kém",IF(F546&lt;50,"yếu",IF(F546&lt;65,"Trung bình",IF(F546&lt;80,"Khá",IF(F546&lt;90,"Tốt","Xuất sắc")))))</f>
        <v>Tốt</v>
      </c>
      <c r="H546" s="480"/>
      <c r="I546" s="5"/>
      <c r="J546" s="5"/>
      <c r="K546" s="5"/>
    </row>
    <row r="547" spans="1:11" s="6" customFormat="1" ht="21.75" customHeight="1" x14ac:dyDescent="0.25">
      <c r="A547" s="420">
        <v>525</v>
      </c>
      <c r="B547" s="420">
        <v>22</v>
      </c>
      <c r="C547" s="697" t="s">
        <v>3706</v>
      </c>
      <c r="D547" s="698" t="s">
        <v>46</v>
      </c>
      <c r="E547" s="474" t="s">
        <v>41</v>
      </c>
      <c r="F547" s="481">
        <v>78</v>
      </c>
      <c r="G547" s="416" t="str">
        <f>IF(F547&lt;35,"Kém",IF(F547&lt;50,"yếu",IF(F547&lt;65,"Trung bình",IF(F547&lt;80,"Khá",IF(F547&lt;90,"Tốt","Xuất sắc")))))</f>
        <v>Khá</v>
      </c>
      <c r="H547" s="480"/>
      <c r="I547" s="5"/>
      <c r="J547" s="5"/>
      <c r="K547" s="5"/>
    </row>
    <row r="548" spans="1:11" s="6" customFormat="1" ht="21.75" customHeight="1" x14ac:dyDescent="0.25">
      <c r="A548" s="420">
        <v>526</v>
      </c>
      <c r="B548" s="420">
        <v>23</v>
      </c>
      <c r="C548" s="697" t="s">
        <v>3707</v>
      </c>
      <c r="D548" s="698" t="s">
        <v>338</v>
      </c>
      <c r="E548" s="474" t="s">
        <v>41</v>
      </c>
      <c r="F548" s="481">
        <v>81</v>
      </c>
      <c r="G548" s="416" t="str">
        <f>IF(F548&lt;35,"Kém",IF(F548&lt;50,"yếu",IF(F548&lt;65,"Trung bình",IF(F548&lt;80,"Khá",IF(F548&lt;90,"Tốt","Xuất sắc")))))</f>
        <v>Tốt</v>
      </c>
      <c r="H548" s="480"/>
      <c r="I548" s="5"/>
      <c r="J548" s="5"/>
      <c r="K548" s="5"/>
    </row>
    <row r="549" spans="1:11" s="6" customFormat="1" ht="21.75" customHeight="1" x14ac:dyDescent="0.25">
      <c r="A549" s="420">
        <v>527</v>
      </c>
      <c r="B549" s="420">
        <v>24</v>
      </c>
      <c r="C549" s="697" t="s">
        <v>3708</v>
      </c>
      <c r="D549" s="698" t="s">
        <v>706</v>
      </c>
      <c r="E549" s="474" t="s">
        <v>45</v>
      </c>
      <c r="F549" s="481">
        <v>80</v>
      </c>
      <c r="G549" s="416" t="str">
        <f>IF(F549&lt;35,"Kém",IF(F549&lt;50,"yếu",IF(F549&lt;65,"Trung bình",IF(F549&lt;80,"Khá",IF(F549&lt;90,"Tốt","Xuất sắc")))))</f>
        <v>Tốt</v>
      </c>
      <c r="H549" s="480"/>
      <c r="I549" s="5"/>
      <c r="J549" s="5"/>
      <c r="K549" s="5"/>
    </row>
    <row r="550" spans="1:11" s="6" customFormat="1" ht="21.75" customHeight="1" x14ac:dyDescent="0.25">
      <c r="A550" s="420">
        <v>528</v>
      </c>
      <c r="B550" s="420">
        <v>25</v>
      </c>
      <c r="C550" s="697" t="s">
        <v>3709</v>
      </c>
      <c r="D550" s="698" t="s">
        <v>562</v>
      </c>
      <c r="E550" s="474" t="s">
        <v>45</v>
      </c>
      <c r="F550" s="481">
        <v>78</v>
      </c>
      <c r="G550" s="416" t="str">
        <f>IF(F550&lt;35,"Kém",IF(F550&lt;50,"yếu",IF(F550&lt;65,"Trung bình",IF(F550&lt;80,"Khá",IF(F550&lt;90,"Tốt","Xuất sắc")))))</f>
        <v>Khá</v>
      </c>
      <c r="H550" s="480"/>
      <c r="I550" s="5"/>
      <c r="J550" s="5"/>
      <c r="K550" s="5"/>
    </row>
    <row r="551" spans="1:11" s="6" customFormat="1" ht="21.75" customHeight="1" x14ac:dyDescent="0.25">
      <c r="A551" s="420">
        <v>529</v>
      </c>
      <c r="B551" s="420">
        <v>26</v>
      </c>
      <c r="C551" s="697" t="s">
        <v>3710</v>
      </c>
      <c r="D551" s="698" t="s">
        <v>3241</v>
      </c>
      <c r="E551" s="474" t="s">
        <v>45</v>
      </c>
      <c r="F551" s="481">
        <v>80</v>
      </c>
      <c r="G551" s="416" t="str">
        <f>IF(F551&lt;35,"Kém",IF(F551&lt;50,"yếu",IF(F551&lt;65,"Trung bình",IF(F551&lt;80,"Khá",IF(F551&lt;90,"Tốt","Xuất sắc")))))</f>
        <v>Tốt</v>
      </c>
      <c r="H551" s="480"/>
      <c r="I551" s="5"/>
      <c r="J551" s="5"/>
      <c r="K551" s="5"/>
    </row>
    <row r="552" spans="1:11" s="6" customFormat="1" ht="21.75" customHeight="1" x14ac:dyDescent="0.25">
      <c r="A552" s="420">
        <v>530</v>
      </c>
      <c r="B552" s="420">
        <v>27</v>
      </c>
      <c r="C552" s="697" t="s">
        <v>3711</v>
      </c>
      <c r="D552" s="698" t="s">
        <v>311</v>
      </c>
      <c r="E552" s="474" t="s">
        <v>29</v>
      </c>
      <c r="F552" s="481">
        <v>71</v>
      </c>
      <c r="G552" s="416" t="str">
        <f>IF(F552&lt;35,"Kém",IF(F552&lt;50,"yếu",IF(F552&lt;65,"Trung bình",IF(F552&lt;80,"Khá",IF(F552&lt;90,"Tốt","Xuất sắc")))))</f>
        <v>Khá</v>
      </c>
      <c r="H552" s="480"/>
      <c r="I552" s="5"/>
      <c r="J552" s="5"/>
      <c r="K552" s="5"/>
    </row>
    <row r="553" spans="1:11" s="6" customFormat="1" ht="21.75" customHeight="1" x14ac:dyDescent="0.25">
      <c r="A553" s="420">
        <v>531</v>
      </c>
      <c r="B553" s="420">
        <v>28</v>
      </c>
      <c r="C553" s="697" t="s">
        <v>3712</v>
      </c>
      <c r="D553" s="698" t="s">
        <v>3713</v>
      </c>
      <c r="E553" s="474" t="s">
        <v>371</v>
      </c>
      <c r="F553" s="481">
        <v>77</v>
      </c>
      <c r="G553" s="416" t="str">
        <f>IF(F553&lt;35,"Kém",IF(F553&lt;50,"yếu",IF(F553&lt;65,"Trung bình",IF(F553&lt;80,"Khá",IF(F553&lt;90,"Tốt","Xuất sắc")))))</f>
        <v>Khá</v>
      </c>
      <c r="H553" s="480"/>
      <c r="I553" s="5"/>
      <c r="J553" s="5"/>
      <c r="K553" s="5"/>
    </row>
    <row r="554" spans="1:11" s="6" customFormat="1" ht="21.75" customHeight="1" x14ac:dyDescent="0.25">
      <c r="A554" s="420">
        <v>532</v>
      </c>
      <c r="B554" s="420">
        <v>29</v>
      </c>
      <c r="C554" s="697" t="s">
        <v>3714</v>
      </c>
      <c r="D554" s="698" t="s">
        <v>3715</v>
      </c>
      <c r="E554" s="474" t="s">
        <v>76</v>
      </c>
      <c r="F554" s="481">
        <v>85</v>
      </c>
      <c r="G554" s="416" t="str">
        <f>IF(F554&lt;35,"Kém",IF(F554&lt;50,"yếu",IF(F554&lt;65,"Trung bình",IF(F554&lt;80,"Khá",IF(F554&lt;90,"Tốt","Xuất sắc")))))</f>
        <v>Tốt</v>
      </c>
      <c r="H554" s="480"/>
      <c r="I554" s="5"/>
      <c r="J554" s="5"/>
      <c r="K554" s="5"/>
    </row>
    <row r="555" spans="1:11" s="6" customFormat="1" ht="21.75" customHeight="1" x14ac:dyDescent="0.25">
      <c r="A555" s="420">
        <v>533</v>
      </c>
      <c r="B555" s="420">
        <v>30</v>
      </c>
      <c r="C555" s="697" t="s">
        <v>3716</v>
      </c>
      <c r="D555" s="698" t="s">
        <v>320</v>
      </c>
      <c r="E555" s="474" t="s">
        <v>76</v>
      </c>
      <c r="F555" s="481">
        <v>70</v>
      </c>
      <c r="G555" s="416" t="str">
        <f>IF(F555&lt;35,"Kém",IF(F555&lt;50,"yếu",IF(F555&lt;65,"Trung bình",IF(F555&lt;80,"Khá",IF(F555&lt;90,"Tốt","Xuất sắc")))))</f>
        <v>Khá</v>
      </c>
      <c r="H555" s="480"/>
      <c r="I555" s="5"/>
      <c r="J555" s="5"/>
      <c r="K555" s="5"/>
    </row>
    <row r="556" spans="1:11" s="6" customFormat="1" ht="21.75" customHeight="1" x14ac:dyDescent="0.25">
      <c r="A556" s="420">
        <v>534</v>
      </c>
      <c r="B556" s="420">
        <v>31</v>
      </c>
      <c r="C556" s="697" t="s">
        <v>3717</v>
      </c>
      <c r="D556" s="698" t="s">
        <v>13</v>
      </c>
      <c r="E556" s="474" t="s">
        <v>51</v>
      </c>
      <c r="F556" s="481">
        <v>76</v>
      </c>
      <c r="G556" s="416" t="str">
        <f>IF(F556&lt;35,"Kém",IF(F556&lt;50,"yếu",IF(F556&lt;65,"Trung bình",IF(F556&lt;80,"Khá",IF(F556&lt;90,"Tốt","Xuất sắc")))))</f>
        <v>Khá</v>
      </c>
      <c r="H556" s="480"/>
      <c r="I556" s="5"/>
      <c r="J556" s="5"/>
      <c r="K556" s="5"/>
    </row>
    <row r="557" spans="1:11" s="6" customFormat="1" ht="21.75" customHeight="1" x14ac:dyDescent="0.25">
      <c r="A557" s="420">
        <v>535</v>
      </c>
      <c r="B557" s="420">
        <v>32</v>
      </c>
      <c r="C557" s="697" t="s">
        <v>3718</v>
      </c>
      <c r="D557" s="698" t="s">
        <v>3719</v>
      </c>
      <c r="E557" s="474" t="s">
        <v>21</v>
      </c>
      <c r="F557" s="481">
        <v>80</v>
      </c>
      <c r="G557" s="416" t="str">
        <f>IF(F557&lt;35,"Kém",IF(F557&lt;50,"yếu",IF(F557&lt;65,"Trung bình",IF(F557&lt;80,"Khá",IF(F557&lt;90,"Tốt","Xuất sắc")))))</f>
        <v>Tốt</v>
      </c>
      <c r="H557" s="480"/>
      <c r="I557" s="5"/>
      <c r="J557" s="5"/>
      <c r="K557" s="5"/>
    </row>
    <row r="558" spans="1:11" s="6" customFormat="1" ht="21.75" customHeight="1" x14ac:dyDescent="0.25">
      <c r="A558" s="420">
        <v>536</v>
      </c>
      <c r="B558" s="420">
        <v>33</v>
      </c>
      <c r="C558" s="697" t="s">
        <v>3720</v>
      </c>
      <c r="D558" s="698" t="s">
        <v>3721</v>
      </c>
      <c r="E558" s="474" t="s">
        <v>21</v>
      </c>
      <c r="F558" s="481">
        <v>77</v>
      </c>
      <c r="G558" s="416" t="str">
        <f>IF(F558&lt;35,"Kém",IF(F558&lt;50,"yếu",IF(F558&lt;65,"Trung bình",IF(F558&lt;80,"Khá",IF(F558&lt;90,"Tốt","Xuất sắc")))))</f>
        <v>Khá</v>
      </c>
      <c r="H558" s="480"/>
      <c r="I558" s="5"/>
      <c r="J558" s="5"/>
      <c r="K558" s="5"/>
    </row>
    <row r="559" spans="1:11" s="6" customFormat="1" ht="21.75" customHeight="1" x14ac:dyDescent="0.25">
      <c r="A559" s="420">
        <v>537</v>
      </c>
      <c r="B559" s="420">
        <v>34</v>
      </c>
      <c r="C559" s="697" t="s">
        <v>3722</v>
      </c>
      <c r="D559" s="698" t="s">
        <v>571</v>
      </c>
      <c r="E559" s="474" t="s">
        <v>21</v>
      </c>
      <c r="F559" s="481">
        <v>90</v>
      </c>
      <c r="G559" s="416" t="str">
        <f>IF(F559&lt;35,"Kém",IF(F559&lt;50,"yếu",IF(F559&lt;65,"Trung bình",IF(F559&lt;80,"Khá",IF(F559&lt;90,"Tốt","Xuất sắc")))))</f>
        <v>Xuất sắc</v>
      </c>
      <c r="H559" s="480"/>
      <c r="I559" s="5"/>
      <c r="J559" s="5"/>
      <c r="K559" s="5"/>
    </row>
    <row r="560" spans="1:11" s="6" customFormat="1" ht="21.75" customHeight="1" x14ac:dyDescent="0.25">
      <c r="A560" s="420">
        <v>538</v>
      </c>
      <c r="B560" s="420">
        <v>35</v>
      </c>
      <c r="C560" s="697" t="s">
        <v>3723</v>
      </c>
      <c r="D560" s="698" t="s">
        <v>3724</v>
      </c>
      <c r="E560" s="474" t="s">
        <v>54</v>
      </c>
      <c r="F560" s="481">
        <v>90</v>
      </c>
      <c r="G560" s="416" t="str">
        <f>IF(F560&lt;35,"Kém",IF(F560&lt;50,"yếu",IF(F560&lt;65,"Trung bình",IF(F560&lt;80,"Khá",IF(F560&lt;90,"Tốt","Xuất sắc")))))</f>
        <v>Xuất sắc</v>
      </c>
      <c r="H560" s="480"/>
      <c r="I560" s="5"/>
      <c r="J560" s="5"/>
      <c r="K560" s="5"/>
    </row>
    <row r="561" spans="1:11" s="6" customFormat="1" ht="21.75" customHeight="1" x14ac:dyDescent="0.25">
      <c r="A561" s="420">
        <v>539</v>
      </c>
      <c r="B561" s="420">
        <v>36</v>
      </c>
      <c r="C561" s="697" t="s">
        <v>3725</v>
      </c>
      <c r="D561" s="698" t="s">
        <v>3726</v>
      </c>
      <c r="E561" s="474" t="s">
        <v>54</v>
      </c>
      <c r="F561" s="481">
        <v>90</v>
      </c>
      <c r="G561" s="416" t="str">
        <f>IF(F561&lt;35,"Kém",IF(F561&lt;50,"yếu",IF(F561&lt;65,"Trung bình",IF(F561&lt;80,"Khá",IF(F561&lt;90,"Tốt","Xuất sắc")))))</f>
        <v>Xuất sắc</v>
      </c>
      <c r="H561" s="480"/>
      <c r="I561" s="5"/>
      <c r="J561" s="5"/>
      <c r="K561" s="5"/>
    </row>
    <row r="562" spans="1:11" s="6" customFormat="1" ht="21.75" customHeight="1" x14ac:dyDescent="0.25">
      <c r="A562" s="420">
        <v>540</v>
      </c>
      <c r="B562" s="420">
        <v>37</v>
      </c>
      <c r="C562" s="697" t="s">
        <v>3727</v>
      </c>
      <c r="D562" s="698" t="s">
        <v>3728</v>
      </c>
      <c r="E562" s="474" t="s">
        <v>16</v>
      </c>
      <c r="F562" s="481">
        <v>82</v>
      </c>
      <c r="G562" s="416" t="str">
        <f>IF(F562&lt;35,"Kém",IF(F562&lt;50,"yếu",IF(F562&lt;65,"Trung bình",IF(F562&lt;80,"Khá",IF(F562&lt;90,"Tốt","Xuất sắc")))))</f>
        <v>Tốt</v>
      </c>
      <c r="H562" s="480"/>
      <c r="I562" s="5"/>
      <c r="J562" s="5"/>
      <c r="K562" s="5"/>
    </row>
    <row r="563" spans="1:11" s="6" customFormat="1" ht="21.75" customHeight="1" x14ac:dyDescent="0.25">
      <c r="A563" s="420">
        <v>541</v>
      </c>
      <c r="B563" s="420">
        <v>38</v>
      </c>
      <c r="C563" s="697" t="s">
        <v>3729</v>
      </c>
      <c r="D563" s="698" t="s">
        <v>187</v>
      </c>
      <c r="E563" s="474" t="s">
        <v>98</v>
      </c>
      <c r="F563" s="481">
        <v>98</v>
      </c>
      <c r="G563" s="416" t="str">
        <f>IF(F563&lt;35,"Kém",IF(F563&lt;50,"yếu",IF(F563&lt;65,"Trung bình",IF(F563&lt;80,"Khá",IF(F563&lt;90,"Tốt","Xuất sắc")))))</f>
        <v>Xuất sắc</v>
      </c>
      <c r="H563" s="482"/>
      <c r="I563" s="5"/>
      <c r="J563" s="5"/>
      <c r="K563" s="5"/>
    </row>
    <row r="564" spans="1:11" s="6" customFormat="1" ht="21.75" customHeight="1" x14ac:dyDescent="0.25">
      <c r="A564" s="420">
        <v>542</v>
      </c>
      <c r="B564" s="420">
        <v>39</v>
      </c>
      <c r="C564" s="697" t="s">
        <v>3730</v>
      </c>
      <c r="D564" s="698" t="s">
        <v>3731</v>
      </c>
      <c r="E564" s="474" t="s">
        <v>100</v>
      </c>
      <c r="F564" s="481">
        <v>100</v>
      </c>
      <c r="G564" s="416" t="str">
        <f>IF(F564&lt;35,"Kém",IF(F564&lt;50,"yếu",IF(F564&lt;65,"Trung bình",IF(F564&lt;80,"Khá",IF(F564&lt;90,"Tốt","Xuất sắc")))))</f>
        <v>Xuất sắc</v>
      </c>
      <c r="H564" s="480"/>
      <c r="I564" s="5"/>
      <c r="J564" s="5"/>
      <c r="K564" s="5"/>
    </row>
    <row r="565" spans="1:11" s="6" customFormat="1" ht="21.75" customHeight="1" x14ac:dyDescent="0.25">
      <c r="A565" s="420">
        <v>543</v>
      </c>
      <c r="B565" s="420">
        <v>40</v>
      </c>
      <c r="C565" s="697" t="s">
        <v>3732</v>
      </c>
      <c r="D565" s="698" t="s">
        <v>414</v>
      </c>
      <c r="E565" s="474" t="s">
        <v>8</v>
      </c>
      <c r="F565" s="481">
        <v>80</v>
      </c>
      <c r="G565" s="416" t="str">
        <f>IF(F565&lt;35,"Kém",IF(F565&lt;50,"yếu",IF(F565&lt;65,"Trung bình",IF(F565&lt;80,"Khá",IF(F565&lt;90,"Tốt","Xuất sắc")))))</f>
        <v>Tốt</v>
      </c>
      <c r="H565" s="480"/>
      <c r="I565" s="5"/>
      <c r="J565" s="5"/>
      <c r="K565" s="5"/>
    </row>
    <row r="566" spans="1:11" s="6" customFormat="1" ht="21.75" customHeight="1" x14ac:dyDescent="0.25">
      <c r="A566" s="420">
        <v>544</v>
      </c>
      <c r="B566" s="420">
        <v>41</v>
      </c>
      <c r="C566" s="697" t="s">
        <v>3733</v>
      </c>
      <c r="D566" s="698" t="s">
        <v>3734</v>
      </c>
      <c r="E566" s="474" t="s">
        <v>8</v>
      </c>
      <c r="F566" s="481">
        <v>93</v>
      </c>
      <c r="G566" s="416" t="str">
        <f>IF(F566&lt;35,"Kém",IF(F566&lt;50,"yếu",IF(F566&lt;65,"Trung bình",IF(F566&lt;80,"Khá",IF(F566&lt;90,"Tốt","Xuất sắc")))))</f>
        <v>Xuất sắc</v>
      </c>
      <c r="H566" s="480"/>
      <c r="I566" s="5"/>
      <c r="J566" s="5"/>
      <c r="K566" s="5"/>
    </row>
    <row r="567" spans="1:11" s="6" customFormat="1" ht="21.75" customHeight="1" x14ac:dyDescent="0.25">
      <c r="A567" s="420">
        <v>545</v>
      </c>
      <c r="B567" s="420">
        <v>42</v>
      </c>
      <c r="C567" s="697" t="s">
        <v>3735</v>
      </c>
      <c r="D567" s="698" t="s">
        <v>3736</v>
      </c>
      <c r="E567" s="474" t="s">
        <v>8</v>
      </c>
      <c r="F567" s="481">
        <v>79</v>
      </c>
      <c r="G567" s="416" t="str">
        <f>IF(F567&lt;35,"Kém",IF(F567&lt;50,"yếu",IF(F567&lt;65,"Trung bình",IF(F567&lt;80,"Khá",IF(F567&lt;90,"Tốt","Xuất sắc")))))</f>
        <v>Khá</v>
      </c>
      <c r="H567" s="480"/>
      <c r="I567" s="5"/>
      <c r="J567" s="5"/>
      <c r="K567" s="5"/>
    </row>
    <row r="568" spans="1:11" s="6" customFormat="1" ht="21.75" customHeight="1" x14ac:dyDescent="0.25">
      <c r="A568" s="420">
        <v>546</v>
      </c>
      <c r="B568" s="420">
        <v>43</v>
      </c>
      <c r="C568" s="697" t="s">
        <v>3737</v>
      </c>
      <c r="D568" s="698" t="s">
        <v>3738</v>
      </c>
      <c r="E568" s="474" t="s">
        <v>8</v>
      </c>
      <c r="F568" s="481">
        <v>80</v>
      </c>
      <c r="G568" s="416" t="str">
        <f>IF(F568&lt;35,"Kém",IF(F568&lt;50,"yếu",IF(F568&lt;65,"Trung bình",IF(F568&lt;80,"Khá",IF(F568&lt;90,"Tốt","Xuất sắc")))))</f>
        <v>Tốt</v>
      </c>
      <c r="H568" s="480"/>
      <c r="I568" s="5"/>
      <c r="J568" s="5"/>
      <c r="K568" s="5"/>
    </row>
    <row r="569" spans="1:11" s="6" customFormat="1" ht="21.75" customHeight="1" x14ac:dyDescent="0.25">
      <c r="A569" s="420">
        <v>547</v>
      </c>
      <c r="B569" s="420">
        <v>44</v>
      </c>
      <c r="C569" s="697" t="s">
        <v>3739</v>
      </c>
      <c r="D569" s="698" t="s">
        <v>3740</v>
      </c>
      <c r="E569" s="474" t="s">
        <v>276</v>
      </c>
      <c r="F569" s="481">
        <v>77</v>
      </c>
      <c r="G569" s="416" t="str">
        <f>IF(F569&lt;35,"Kém",IF(F569&lt;50,"yếu",IF(F569&lt;65,"Trung bình",IF(F569&lt;80,"Khá",IF(F569&lt;90,"Tốt","Xuất sắc")))))</f>
        <v>Khá</v>
      </c>
      <c r="H569" s="480"/>
      <c r="I569" s="5"/>
      <c r="J569" s="5"/>
      <c r="K569" s="5"/>
    </row>
    <row r="570" spans="1:11" s="6" customFormat="1" ht="21.75" customHeight="1" x14ac:dyDescent="0.25">
      <c r="A570" s="420">
        <v>548</v>
      </c>
      <c r="B570" s="420">
        <v>45</v>
      </c>
      <c r="C570" s="697" t="s">
        <v>3741</v>
      </c>
      <c r="D570" s="698" t="s">
        <v>404</v>
      </c>
      <c r="E570" s="474" t="s">
        <v>25</v>
      </c>
      <c r="F570" s="481">
        <v>77</v>
      </c>
      <c r="G570" s="416" t="str">
        <f>IF(F570&lt;35,"Kém",IF(F570&lt;50,"yếu",IF(F570&lt;65,"Trung bình",IF(F570&lt;80,"Khá",IF(F570&lt;90,"Tốt","Xuất sắc")))))</f>
        <v>Khá</v>
      </c>
      <c r="H570" s="480"/>
      <c r="I570" s="5"/>
      <c r="J570" s="5"/>
      <c r="K570" s="5"/>
    </row>
    <row r="571" spans="1:11" s="6" customFormat="1" ht="21.75" customHeight="1" x14ac:dyDescent="0.25">
      <c r="A571" s="420">
        <v>549</v>
      </c>
      <c r="B571" s="420">
        <v>46</v>
      </c>
      <c r="C571" s="697" t="s">
        <v>3742</v>
      </c>
      <c r="D571" s="698" t="s">
        <v>3743</v>
      </c>
      <c r="E571" s="474" t="s">
        <v>80</v>
      </c>
      <c r="F571" s="481">
        <v>73</v>
      </c>
      <c r="G571" s="416" t="str">
        <f>IF(F571&lt;35,"Kém",IF(F571&lt;50,"yếu",IF(F571&lt;65,"Trung bình",IF(F571&lt;80,"Khá",IF(F571&lt;90,"Tốt","Xuất sắc")))))</f>
        <v>Khá</v>
      </c>
      <c r="H571" s="480"/>
      <c r="I571" s="5"/>
      <c r="J571" s="5"/>
      <c r="K571" s="5"/>
    </row>
    <row r="572" spans="1:11" s="6" customFormat="1" ht="21.75" customHeight="1" x14ac:dyDescent="0.25">
      <c r="A572" s="420">
        <v>550</v>
      </c>
      <c r="B572" s="420">
        <v>47</v>
      </c>
      <c r="C572" s="697" t="s">
        <v>3744</v>
      </c>
      <c r="D572" s="698" t="s">
        <v>3745</v>
      </c>
      <c r="E572" s="474" t="s">
        <v>80</v>
      </c>
      <c r="F572" s="481">
        <v>71</v>
      </c>
      <c r="G572" s="416" t="str">
        <f>IF(F572&lt;35,"Kém",IF(F572&lt;50,"yếu",IF(F572&lt;65,"Trung bình",IF(F572&lt;80,"Khá",IF(F572&lt;90,"Tốt","Xuất sắc")))))</f>
        <v>Khá</v>
      </c>
      <c r="H572" s="480"/>
      <c r="I572" s="5"/>
      <c r="J572" s="5"/>
      <c r="K572" s="5"/>
    </row>
    <row r="573" spans="1:11" s="6" customFormat="1" ht="21.75" customHeight="1" x14ac:dyDescent="0.25">
      <c r="A573" s="420">
        <v>551</v>
      </c>
      <c r="B573" s="420">
        <v>48</v>
      </c>
      <c r="C573" s="697" t="s">
        <v>3746</v>
      </c>
      <c r="D573" s="698" t="s">
        <v>2755</v>
      </c>
      <c r="E573" s="474" t="s">
        <v>80</v>
      </c>
      <c r="F573" s="481">
        <v>80</v>
      </c>
      <c r="G573" s="416" t="str">
        <f>IF(F573&lt;35,"Kém",IF(F573&lt;50,"yếu",IF(F573&lt;65,"Trung bình",IF(F573&lt;80,"Khá",IF(F573&lt;90,"Tốt","Xuất sắc")))))</f>
        <v>Tốt</v>
      </c>
      <c r="H573" s="480"/>
      <c r="I573" s="5"/>
      <c r="J573" s="5"/>
      <c r="K573" s="5"/>
    </row>
    <row r="574" spans="1:11" s="6" customFormat="1" ht="21.75" customHeight="1" x14ac:dyDescent="0.25">
      <c r="A574" s="420">
        <v>552</v>
      </c>
      <c r="B574" s="420">
        <v>49</v>
      </c>
      <c r="C574" s="697" t="s">
        <v>3747</v>
      </c>
      <c r="D574" s="698" t="s">
        <v>108</v>
      </c>
      <c r="E574" s="474" t="s">
        <v>347</v>
      </c>
      <c r="F574" s="481">
        <v>85</v>
      </c>
      <c r="G574" s="416" t="str">
        <f>IF(F574&lt;35,"Kém",IF(F574&lt;50,"yếu",IF(F574&lt;65,"Trung bình",IF(F574&lt;80,"Khá",IF(F574&lt;90,"Tốt","Xuất sắc")))))</f>
        <v>Tốt</v>
      </c>
      <c r="H574" s="480"/>
      <c r="I574" s="5"/>
      <c r="J574" s="5"/>
      <c r="K574" s="5"/>
    </row>
    <row r="575" spans="1:11" s="6" customFormat="1" ht="21.75" customHeight="1" x14ac:dyDescent="0.25">
      <c r="A575" s="420">
        <v>553</v>
      </c>
      <c r="B575" s="420">
        <v>50</v>
      </c>
      <c r="C575" s="697" t="s">
        <v>3748</v>
      </c>
      <c r="D575" s="698" t="s">
        <v>2477</v>
      </c>
      <c r="E575" s="474" t="s">
        <v>173</v>
      </c>
      <c r="F575" s="481">
        <v>50</v>
      </c>
      <c r="G575" s="416" t="str">
        <f>IF(F575&lt;35,"Kém",IF(F575&lt;50,"yếu",IF(F575&lt;65,"Trung bình",IF(F575&lt;80,"Khá",IF(F575&lt;90,"Tốt","Xuất sắc")))))</f>
        <v>Trung bình</v>
      </c>
      <c r="H575" s="480"/>
      <c r="I575" s="5"/>
      <c r="J575" s="5"/>
      <c r="K575" s="5"/>
    </row>
    <row r="576" spans="1:11" s="6" customFormat="1" ht="21.75" customHeight="1" x14ac:dyDescent="0.25">
      <c r="A576" s="420">
        <v>554</v>
      </c>
      <c r="B576" s="420">
        <v>51</v>
      </c>
      <c r="C576" s="697" t="s">
        <v>3749</v>
      </c>
      <c r="D576" s="698" t="s">
        <v>510</v>
      </c>
      <c r="E576" s="474" t="s">
        <v>147</v>
      </c>
      <c r="F576" s="481">
        <v>79</v>
      </c>
      <c r="G576" s="416" t="str">
        <f>IF(F576&lt;35,"Kém",IF(F576&lt;50,"yếu",IF(F576&lt;65,"Trung bình",IF(F576&lt;80,"Khá",IF(F576&lt;90,"Tốt","Xuất sắc")))))</f>
        <v>Khá</v>
      </c>
      <c r="H576" s="480"/>
      <c r="I576" s="5"/>
      <c r="J576" s="5"/>
      <c r="K576" s="5"/>
    </row>
    <row r="577" spans="1:11" s="6" customFormat="1" ht="21.75" customHeight="1" x14ac:dyDescent="0.25">
      <c r="A577" s="420">
        <v>555</v>
      </c>
      <c r="B577" s="420">
        <v>52</v>
      </c>
      <c r="C577" s="697" t="s">
        <v>3750</v>
      </c>
      <c r="D577" s="698" t="s">
        <v>377</v>
      </c>
      <c r="E577" s="474" t="s">
        <v>147</v>
      </c>
      <c r="F577" s="481">
        <v>75</v>
      </c>
      <c r="G577" s="416" t="str">
        <f>IF(F577&lt;35,"Kém",IF(F577&lt;50,"yếu",IF(F577&lt;65,"Trung bình",IF(F577&lt;80,"Khá",IF(F577&lt;90,"Tốt","Xuất sắc")))))</f>
        <v>Khá</v>
      </c>
      <c r="H577" s="480"/>
      <c r="I577" s="5"/>
      <c r="J577" s="5"/>
      <c r="K577" s="5"/>
    </row>
    <row r="578" spans="1:11" s="6" customFormat="1" ht="21.75" customHeight="1" x14ac:dyDescent="0.25">
      <c r="A578" s="420">
        <v>556</v>
      </c>
      <c r="B578" s="420">
        <v>53</v>
      </c>
      <c r="C578" s="697" t="s">
        <v>3751</v>
      </c>
      <c r="D578" s="698" t="s">
        <v>3752</v>
      </c>
      <c r="E578" s="474" t="s">
        <v>180</v>
      </c>
      <c r="F578" s="481">
        <v>76</v>
      </c>
      <c r="G578" s="416" t="str">
        <f>IF(F578&lt;35,"Kém",IF(F578&lt;50,"yếu",IF(F578&lt;65,"Trung bình",IF(F578&lt;80,"Khá",IF(F578&lt;90,"Tốt","Xuất sắc")))))</f>
        <v>Khá</v>
      </c>
      <c r="H578" s="480"/>
      <c r="I578" s="5"/>
      <c r="J578" s="5"/>
      <c r="K578" s="5"/>
    </row>
    <row r="579" spans="1:11" s="6" customFormat="1" ht="21.75" customHeight="1" x14ac:dyDescent="0.25">
      <c r="A579" s="420">
        <v>557</v>
      </c>
      <c r="B579" s="420">
        <v>54</v>
      </c>
      <c r="C579" s="697" t="s">
        <v>3753</v>
      </c>
      <c r="D579" s="698" t="s">
        <v>3754</v>
      </c>
      <c r="E579" s="474" t="s">
        <v>180</v>
      </c>
      <c r="F579" s="481">
        <v>40</v>
      </c>
      <c r="G579" s="416" t="str">
        <f>IF(F579&lt;35,"Kém",IF(F579&lt;50,"yếu",IF(F579&lt;65,"Trung bình",IF(F579&lt;80,"Khá",IF(F579&lt;90,"Tốt","Xuất sắc")))))</f>
        <v>yếu</v>
      </c>
      <c r="H579" s="480"/>
      <c r="I579" s="5"/>
      <c r="J579" s="5"/>
      <c r="K579" s="5"/>
    </row>
    <row r="580" spans="1:11" s="6" customFormat="1" ht="21.75" customHeight="1" x14ac:dyDescent="0.25">
      <c r="A580" s="420">
        <v>558</v>
      </c>
      <c r="B580" s="420">
        <v>55</v>
      </c>
      <c r="C580" s="697" t="s">
        <v>3755</v>
      </c>
      <c r="D580" s="698" t="s">
        <v>3756</v>
      </c>
      <c r="E580" s="474" t="s">
        <v>180</v>
      </c>
      <c r="F580" s="481">
        <v>79</v>
      </c>
      <c r="G580" s="416" t="str">
        <f>IF(F580&lt;35,"Kém",IF(F580&lt;50,"yếu",IF(F580&lt;65,"Trung bình",IF(F580&lt;80,"Khá",IF(F580&lt;90,"Tốt","Xuất sắc")))))</f>
        <v>Khá</v>
      </c>
      <c r="H580" s="480"/>
      <c r="I580" s="5"/>
      <c r="J580" s="5"/>
      <c r="K580" s="5"/>
    </row>
    <row r="581" spans="1:11" s="6" customFormat="1" ht="21.75" customHeight="1" x14ac:dyDescent="0.25">
      <c r="A581" s="420">
        <v>559</v>
      </c>
      <c r="B581" s="420">
        <v>56</v>
      </c>
      <c r="C581" s="697" t="s">
        <v>3757</v>
      </c>
      <c r="D581" s="698" t="s">
        <v>3758</v>
      </c>
      <c r="E581" s="474" t="s">
        <v>9</v>
      </c>
      <c r="F581" s="481">
        <v>74</v>
      </c>
      <c r="G581" s="416" t="str">
        <f>IF(F581&lt;35,"Kém",IF(F581&lt;50,"yếu",IF(F581&lt;65,"Trung bình",IF(F581&lt;80,"Khá",IF(F581&lt;90,"Tốt","Xuất sắc")))))</f>
        <v>Khá</v>
      </c>
      <c r="H581" s="480"/>
      <c r="I581" s="5"/>
      <c r="J581" s="5"/>
      <c r="K581" s="5"/>
    </row>
    <row r="582" spans="1:11" s="6" customFormat="1" ht="21.75" customHeight="1" x14ac:dyDescent="0.25">
      <c r="A582" s="420">
        <v>560</v>
      </c>
      <c r="B582" s="420">
        <v>57</v>
      </c>
      <c r="C582" s="697" t="s">
        <v>3759</v>
      </c>
      <c r="D582" s="698" t="s">
        <v>377</v>
      </c>
      <c r="E582" s="474" t="s">
        <v>164</v>
      </c>
      <c r="F582" s="481">
        <v>74</v>
      </c>
      <c r="G582" s="416" t="str">
        <f>IF(F582&lt;35,"Kém",IF(F582&lt;50,"yếu",IF(F582&lt;65,"Trung bình",IF(F582&lt;80,"Khá",IF(F582&lt;90,"Tốt","Xuất sắc")))))</f>
        <v>Khá</v>
      </c>
      <c r="H582" s="480"/>
      <c r="I582" s="5"/>
      <c r="J582" s="5"/>
      <c r="K582" s="5"/>
    </row>
    <row r="583" spans="1:11" s="6" customFormat="1" ht="21.75" customHeight="1" x14ac:dyDescent="0.25">
      <c r="A583" s="420">
        <v>561</v>
      </c>
      <c r="B583" s="420">
        <v>58</v>
      </c>
      <c r="C583" s="697" t="s">
        <v>3760</v>
      </c>
      <c r="D583" s="698" t="s">
        <v>3761</v>
      </c>
      <c r="E583" s="474" t="s">
        <v>11</v>
      </c>
      <c r="F583" s="481">
        <v>70</v>
      </c>
      <c r="G583" s="416" t="str">
        <f>IF(F583&lt;35,"Kém",IF(F583&lt;50,"yếu",IF(F583&lt;65,"Trung bình",IF(F583&lt;80,"Khá",IF(F583&lt;90,"Tốt","Xuất sắc")))))</f>
        <v>Khá</v>
      </c>
      <c r="H583" s="480"/>
      <c r="I583" s="5"/>
      <c r="J583" s="5"/>
      <c r="K583" s="5"/>
    </row>
    <row r="584" spans="1:11" s="6" customFormat="1" ht="21.75" customHeight="1" x14ac:dyDescent="0.25">
      <c r="A584" s="420">
        <v>562</v>
      </c>
      <c r="B584" s="420">
        <v>59</v>
      </c>
      <c r="C584" s="697" t="s">
        <v>3762</v>
      </c>
      <c r="D584" s="698" t="s">
        <v>3763</v>
      </c>
      <c r="E584" s="474" t="s">
        <v>81</v>
      </c>
      <c r="F584" s="481">
        <v>85</v>
      </c>
      <c r="G584" s="416" t="str">
        <f>IF(F584&lt;35,"Kém",IF(F584&lt;50,"yếu",IF(F584&lt;65,"Trung bình",IF(F584&lt;80,"Khá",IF(F584&lt;90,"Tốt","Xuất sắc")))))</f>
        <v>Tốt</v>
      </c>
      <c r="H584" s="480"/>
      <c r="I584" s="5"/>
      <c r="J584" s="5"/>
      <c r="K584" s="5"/>
    </row>
    <row r="585" spans="1:11" s="6" customFormat="1" ht="21.75" customHeight="1" x14ac:dyDescent="0.25">
      <c r="A585" s="420">
        <v>563</v>
      </c>
      <c r="B585" s="420">
        <v>60</v>
      </c>
      <c r="C585" s="697" t="s">
        <v>3764</v>
      </c>
      <c r="D585" s="698" t="s">
        <v>3765</v>
      </c>
      <c r="E585" s="474" t="s">
        <v>3766</v>
      </c>
      <c r="F585" s="481">
        <v>70</v>
      </c>
      <c r="G585" s="416" t="str">
        <f>IF(F585&lt;35,"Kém",IF(F585&lt;50,"yếu",IF(F585&lt;65,"Trung bình",IF(F585&lt;80,"Khá",IF(F585&lt;90,"Tốt","Xuất sắc")))))</f>
        <v>Khá</v>
      </c>
      <c r="H585" s="480"/>
      <c r="I585" s="5"/>
      <c r="J585" s="5"/>
      <c r="K585" s="5"/>
    </row>
    <row r="586" spans="1:11" s="6" customFormat="1" ht="21.75" customHeight="1" x14ac:dyDescent="0.25">
      <c r="A586" s="420">
        <v>564</v>
      </c>
      <c r="B586" s="420">
        <v>61</v>
      </c>
      <c r="C586" s="697" t="s">
        <v>3767</v>
      </c>
      <c r="D586" s="698" t="s">
        <v>359</v>
      </c>
      <c r="E586" s="474" t="s">
        <v>59</v>
      </c>
      <c r="F586" s="481">
        <v>81</v>
      </c>
      <c r="G586" s="416" t="str">
        <f>IF(F586&lt;35,"Kém",IF(F586&lt;50,"yếu",IF(F586&lt;65,"Trung bình",IF(F586&lt;80,"Khá",IF(F586&lt;90,"Tốt","Xuất sắc")))))</f>
        <v>Tốt</v>
      </c>
      <c r="H586" s="480"/>
      <c r="I586" s="5"/>
      <c r="J586" s="5"/>
      <c r="K586" s="5"/>
    </row>
    <row r="587" spans="1:11" s="6" customFormat="1" ht="21.75" customHeight="1" x14ac:dyDescent="0.25">
      <c r="A587" s="420">
        <v>565</v>
      </c>
      <c r="B587" s="420">
        <v>62</v>
      </c>
      <c r="C587" s="697" t="s">
        <v>3768</v>
      </c>
      <c r="D587" s="698" t="s">
        <v>3769</v>
      </c>
      <c r="E587" s="474" t="s">
        <v>60</v>
      </c>
      <c r="F587" s="481">
        <v>80</v>
      </c>
      <c r="G587" s="416" t="str">
        <f>IF(F587&lt;35,"Kém",IF(F587&lt;50,"yếu",IF(F587&lt;65,"Trung bình",IF(F587&lt;80,"Khá",IF(F587&lt;90,"Tốt","Xuất sắc")))))</f>
        <v>Tốt</v>
      </c>
      <c r="H587" s="480"/>
      <c r="I587" s="5"/>
      <c r="J587" s="5"/>
      <c r="K587" s="5"/>
    </row>
    <row r="588" spans="1:11" s="6" customFormat="1" ht="21.75" customHeight="1" x14ac:dyDescent="0.25">
      <c r="A588" s="420">
        <v>566</v>
      </c>
      <c r="B588" s="420">
        <v>63</v>
      </c>
      <c r="C588" s="697" t="s">
        <v>3770</v>
      </c>
      <c r="D588" s="698" t="s">
        <v>3771</v>
      </c>
      <c r="E588" s="474" t="s">
        <v>175</v>
      </c>
      <c r="F588" s="481">
        <v>75</v>
      </c>
      <c r="G588" s="416" t="str">
        <f>IF(F588&lt;35,"Kém",IF(F588&lt;50,"yếu",IF(F588&lt;65,"Trung bình",IF(F588&lt;80,"Khá",IF(F588&lt;90,"Tốt","Xuất sắc")))))</f>
        <v>Khá</v>
      </c>
      <c r="H588" s="480"/>
      <c r="I588" s="5"/>
      <c r="J588" s="5"/>
      <c r="K588" s="5"/>
    </row>
    <row r="589" spans="1:11" s="6" customFormat="1" ht="21.75" customHeight="1" x14ac:dyDescent="0.25">
      <c r="A589" s="420">
        <v>567</v>
      </c>
      <c r="B589" s="420">
        <v>64</v>
      </c>
      <c r="C589" s="697" t="s">
        <v>3772</v>
      </c>
      <c r="D589" s="698" t="s">
        <v>571</v>
      </c>
      <c r="E589" s="474" t="s">
        <v>61</v>
      </c>
      <c r="F589" s="481">
        <v>70</v>
      </c>
      <c r="G589" s="416" t="str">
        <f>IF(F589&lt;35,"Kém",IF(F589&lt;50,"yếu",IF(F589&lt;65,"Trung bình",IF(F589&lt;80,"Khá",IF(F589&lt;90,"Tốt","Xuất sắc")))))</f>
        <v>Khá</v>
      </c>
      <c r="H589" s="480"/>
      <c r="I589" s="5"/>
      <c r="J589" s="5"/>
      <c r="K589" s="5"/>
    </row>
    <row r="590" spans="1:11" s="6" customFormat="1" ht="21.75" customHeight="1" x14ac:dyDescent="0.25">
      <c r="A590" s="420">
        <v>568</v>
      </c>
      <c r="B590" s="420">
        <v>65</v>
      </c>
      <c r="C590" s="697" t="s">
        <v>3773</v>
      </c>
      <c r="D590" s="698" t="s">
        <v>3774</v>
      </c>
      <c r="E590" s="474" t="s">
        <v>245</v>
      </c>
      <c r="F590" s="481">
        <v>56</v>
      </c>
      <c r="G590" s="416" t="str">
        <f>IF(F590&lt;35,"Kém",IF(F590&lt;50,"yếu",IF(F590&lt;65,"Trung bình",IF(F590&lt;80,"Khá",IF(F590&lt;90,"Tốt","Xuất sắc")))))</f>
        <v>Trung bình</v>
      </c>
      <c r="H590" s="480"/>
      <c r="I590" s="5"/>
      <c r="J590" s="5"/>
      <c r="K590" s="5"/>
    </row>
    <row r="591" spans="1:11" s="6" customFormat="1" ht="21.75" customHeight="1" x14ac:dyDescent="0.25">
      <c r="A591" s="420">
        <v>569</v>
      </c>
      <c r="B591" s="420">
        <v>66</v>
      </c>
      <c r="C591" s="697" t="s">
        <v>3775</v>
      </c>
      <c r="D591" s="698" t="s">
        <v>3776</v>
      </c>
      <c r="E591" s="474" t="s">
        <v>245</v>
      </c>
      <c r="F591" s="481">
        <v>68</v>
      </c>
      <c r="G591" s="416" t="str">
        <f>IF(F591&lt;35,"Kém",IF(F591&lt;50,"yếu",IF(F591&lt;65,"Trung bình",IF(F591&lt;80,"Khá",IF(F591&lt;90,"Tốt","Xuất sắc")))))</f>
        <v>Khá</v>
      </c>
      <c r="H591" s="480"/>
      <c r="I591" s="5"/>
      <c r="J591" s="5"/>
      <c r="K591" s="5"/>
    </row>
    <row r="592" spans="1:11" s="6" customFormat="1" ht="21.75" customHeight="1" x14ac:dyDescent="0.25">
      <c r="A592" s="420">
        <v>570</v>
      </c>
      <c r="B592" s="420">
        <v>67</v>
      </c>
      <c r="C592" s="697" t="s">
        <v>3777</v>
      </c>
      <c r="D592" s="698" t="s">
        <v>3778</v>
      </c>
      <c r="E592" s="474" t="s">
        <v>287</v>
      </c>
      <c r="F592" s="481">
        <v>80</v>
      </c>
      <c r="G592" s="416" t="str">
        <f>IF(F592&lt;35,"Kém",IF(F592&lt;50,"yếu",IF(F592&lt;65,"Trung bình",IF(F592&lt;80,"Khá",IF(F592&lt;90,"Tốt","Xuất sắc")))))</f>
        <v>Tốt</v>
      </c>
      <c r="H592" s="480"/>
      <c r="I592" s="5"/>
      <c r="J592" s="5"/>
      <c r="K592" s="5"/>
    </row>
    <row r="593" spans="1:11" s="6" customFormat="1" ht="21.75" customHeight="1" x14ac:dyDescent="0.25">
      <c r="A593" s="420">
        <v>571</v>
      </c>
      <c r="B593" s="420">
        <v>68</v>
      </c>
      <c r="C593" s="697" t="s">
        <v>3779</v>
      </c>
      <c r="D593" s="698" t="s">
        <v>334</v>
      </c>
      <c r="E593" s="474" t="s">
        <v>119</v>
      </c>
      <c r="F593" s="481">
        <v>73</v>
      </c>
      <c r="G593" s="416" t="str">
        <f>IF(F593&lt;35,"Kém",IF(F593&lt;50,"yếu",IF(F593&lt;65,"Trung bình",IF(F593&lt;80,"Khá",IF(F593&lt;90,"Tốt","Xuất sắc")))))</f>
        <v>Khá</v>
      </c>
      <c r="H593" s="480"/>
      <c r="I593" s="5"/>
      <c r="J593" s="5"/>
      <c r="K593" s="5"/>
    </row>
    <row r="594" spans="1:11" s="6" customFormat="1" ht="21.75" customHeight="1" x14ac:dyDescent="0.25">
      <c r="A594" s="420">
        <v>572</v>
      </c>
      <c r="B594" s="420">
        <v>69</v>
      </c>
      <c r="C594" s="697" t="s">
        <v>3780</v>
      </c>
      <c r="D594" s="698" t="s">
        <v>402</v>
      </c>
      <c r="E594" s="474" t="s">
        <v>5</v>
      </c>
      <c r="F594" s="481">
        <v>78</v>
      </c>
      <c r="G594" s="416" t="str">
        <f>IF(F594&lt;35,"Kém",IF(F594&lt;50,"yếu",IF(F594&lt;65,"Trung bình",IF(F594&lt;80,"Khá",IF(F594&lt;90,"Tốt","Xuất sắc")))))</f>
        <v>Khá</v>
      </c>
      <c r="H594" s="480"/>
      <c r="I594" s="5"/>
      <c r="J594" s="5"/>
      <c r="K594" s="5"/>
    </row>
    <row r="595" spans="1:11" s="6" customFormat="1" ht="21.75" customHeight="1" x14ac:dyDescent="0.25">
      <c r="A595" s="420">
        <v>573</v>
      </c>
      <c r="B595" s="420">
        <v>70</v>
      </c>
      <c r="C595" s="697" t="s">
        <v>3781</v>
      </c>
      <c r="D595" s="698" t="s">
        <v>2017</v>
      </c>
      <c r="E595" s="474" t="s">
        <v>23</v>
      </c>
      <c r="F595" s="481">
        <v>77</v>
      </c>
      <c r="G595" s="416" t="str">
        <f>IF(F595&lt;35,"Kém",IF(F595&lt;50,"yếu",IF(F595&lt;65,"Trung bình",IF(F595&lt;80,"Khá",IF(F595&lt;90,"Tốt","Xuất sắc")))))</f>
        <v>Khá</v>
      </c>
      <c r="H595" s="480"/>
      <c r="I595" s="5"/>
      <c r="J595" s="5"/>
      <c r="K595" s="5"/>
    </row>
    <row r="596" spans="1:11" s="6" customFormat="1" ht="21.75" customHeight="1" x14ac:dyDescent="0.25">
      <c r="A596" s="420">
        <v>574</v>
      </c>
      <c r="B596" s="420">
        <v>71</v>
      </c>
      <c r="C596" s="697" t="s">
        <v>3782</v>
      </c>
      <c r="D596" s="698" t="s">
        <v>3783</v>
      </c>
      <c r="E596" s="474" t="s">
        <v>123</v>
      </c>
      <c r="F596" s="481">
        <v>50</v>
      </c>
      <c r="G596" s="416" t="str">
        <f>IF(F596&lt;35,"Kém",IF(F596&lt;50,"yếu",IF(F596&lt;65,"Trung bình",IF(F596&lt;80,"Khá",IF(F596&lt;90,"Tốt","Xuất sắc")))))</f>
        <v>Trung bình</v>
      </c>
      <c r="H596" s="480"/>
      <c r="I596" s="5"/>
      <c r="J596" s="5"/>
      <c r="K596" s="5"/>
    </row>
    <row r="597" spans="1:11" s="6" customFormat="1" ht="21.75" customHeight="1" x14ac:dyDescent="0.25">
      <c r="A597" s="420">
        <v>575</v>
      </c>
      <c r="B597" s="420">
        <v>72</v>
      </c>
      <c r="C597" s="697" t="s">
        <v>3784</v>
      </c>
      <c r="D597" s="698" t="s">
        <v>2741</v>
      </c>
      <c r="E597" s="474" t="s">
        <v>152</v>
      </c>
      <c r="F597" s="481">
        <v>82</v>
      </c>
      <c r="G597" s="416" t="str">
        <f>IF(F597&lt;35,"Kém",IF(F597&lt;50,"yếu",IF(F597&lt;65,"Trung bình",IF(F597&lt;80,"Khá",IF(F597&lt;90,"Tốt","Xuất sắc")))))</f>
        <v>Tốt</v>
      </c>
      <c r="H597" s="480"/>
      <c r="I597" s="5"/>
      <c r="J597" s="5"/>
      <c r="K597" s="5"/>
    </row>
    <row r="598" spans="1:11" s="6" customFormat="1" ht="21.75" customHeight="1" x14ac:dyDescent="0.25">
      <c r="A598" s="420">
        <v>576</v>
      </c>
      <c r="B598" s="420">
        <v>73</v>
      </c>
      <c r="C598" s="697" t="s">
        <v>3785</v>
      </c>
      <c r="D598" s="698" t="s">
        <v>57</v>
      </c>
      <c r="E598" s="474" t="s">
        <v>28</v>
      </c>
      <c r="F598" s="481">
        <v>75</v>
      </c>
      <c r="G598" s="416" t="str">
        <f>IF(F598&lt;35,"Kém",IF(F598&lt;50,"yếu",IF(F598&lt;65,"Trung bình",IF(F598&lt;80,"Khá",IF(F598&lt;90,"Tốt","Xuất sắc")))))</f>
        <v>Khá</v>
      </c>
      <c r="H598" s="480"/>
      <c r="I598" s="5"/>
      <c r="J598" s="5"/>
      <c r="K598" s="5"/>
    </row>
    <row r="599" spans="1:11" s="6" customFormat="1" ht="21.75" customHeight="1" x14ac:dyDescent="0.25">
      <c r="A599" s="420">
        <v>577</v>
      </c>
      <c r="B599" s="420">
        <v>74</v>
      </c>
      <c r="C599" s="697" t="s">
        <v>3786</v>
      </c>
      <c r="D599" s="698" t="s">
        <v>3787</v>
      </c>
      <c r="E599" s="474" t="s">
        <v>24</v>
      </c>
      <c r="F599" s="481">
        <v>82</v>
      </c>
      <c r="G599" s="416" t="str">
        <f>IF(F599&lt;35,"Kém",IF(F599&lt;50,"yếu",IF(F599&lt;65,"Trung bình",IF(F599&lt;80,"Khá",IF(F599&lt;90,"Tốt","Xuất sắc")))))</f>
        <v>Tốt</v>
      </c>
      <c r="H599" s="480"/>
      <c r="I599" s="5"/>
      <c r="J599" s="5"/>
      <c r="K599" s="5"/>
    </row>
    <row r="600" spans="1:11" s="6" customFormat="1" ht="21.75" customHeight="1" x14ac:dyDescent="0.25">
      <c r="A600" s="483" t="s">
        <v>3788</v>
      </c>
      <c r="B600" s="484"/>
      <c r="C600" s="484"/>
      <c r="D600" s="484"/>
      <c r="E600" s="484"/>
      <c r="F600" s="484"/>
      <c r="G600" s="484"/>
      <c r="H600" s="485"/>
      <c r="I600" s="5"/>
      <c r="J600" s="5" t="s">
        <v>3789</v>
      </c>
      <c r="K600" s="5"/>
    </row>
    <row r="601" spans="1:11" s="6" customFormat="1" ht="21.75" customHeight="1" x14ac:dyDescent="0.25">
      <c r="A601" s="420">
        <v>578</v>
      </c>
      <c r="B601" s="420">
        <v>1</v>
      </c>
      <c r="C601" s="486" t="s">
        <v>3790</v>
      </c>
      <c r="D601" s="486" t="s">
        <v>1819</v>
      </c>
      <c r="E601" s="474" t="s">
        <v>34</v>
      </c>
      <c r="F601" s="487">
        <v>78</v>
      </c>
      <c r="G601" s="416" t="str">
        <f>IF(F601&lt;35,"Kém",IF(F601&lt;50,"yếu",IF(F601&lt;65,"Trung bình",IF(F601&lt;80,"Khá",IF(F601&lt;90,"Tốt","Xuất sắc")))))</f>
        <v>Khá</v>
      </c>
      <c r="H601" s="474"/>
      <c r="I601" s="5"/>
      <c r="J601" s="68" t="s">
        <v>432</v>
      </c>
      <c r="K601" s="69" t="s">
        <v>433</v>
      </c>
    </row>
    <row r="602" spans="1:11" s="6" customFormat="1" ht="21.75" customHeight="1" x14ac:dyDescent="0.25">
      <c r="A602" s="420">
        <v>579</v>
      </c>
      <c r="B602" s="420">
        <v>2</v>
      </c>
      <c r="C602" s="486" t="s">
        <v>3791</v>
      </c>
      <c r="D602" s="486" t="s">
        <v>3792</v>
      </c>
      <c r="E602" s="474" t="s">
        <v>34</v>
      </c>
      <c r="F602" s="487">
        <v>92</v>
      </c>
      <c r="G602" s="416" t="str">
        <f>IF(F602&lt;35,"Kém",IF(F602&lt;50,"yếu",IF(F602&lt;65,"Trung bình",IF(F602&lt;80,"Khá",IF(F602&lt;90,"Tốt","Xuất sắc")))))</f>
        <v>Xuất sắc</v>
      </c>
      <c r="H602" s="474"/>
      <c r="I602" s="5"/>
      <c r="J602" s="70" t="s">
        <v>72</v>
      </c>
      <c r="K602" s="419">
        <f>COUNTIF($G$601:$G$666,"Xuất sắc")</f>
        <v>9</v>
      </c>
    </row>
    <row r="603" spans="1:11" s="6" customFormat="1" ht="21.75" customHeight="1" x14ac:dyDescent="0.25">
      <c r="A603" s="420">
        <v>580</v>
      </c>
      <c r="B603" s="420">
        <v>3</v>
      </c>
      <c r="C603" s="486" t="s">
        <v>3793</v>
      </c>
      <c r="D603" s="486" t="s">
        <v>3794</v>
      </c>
      <c r="E603" s="474" t="s">
        <v>34</v>
      </c>
      <c r="F603" s="487">
        <v>87</v>
      </c>
      <c r="G603" s="416" t="str">
        <f>IF(F603&lt;35,"Kém",IF(F603&lt;50,"yếu",IF(F603&lt;65,"Trung bình",IF(F603&lt;80,"Khá",IF(F603&lt;90,"Tốt","Xuất sắc")))))</f>
        <v>Tốt</v>
      </c>
      <c r="H603" s="474"/>
      <c r="I603" s="5"/>
      <c r="J603" s="71" t="s">
        <v>31</v>
      </c>
      <c r="K603" s="419">
        <f>COUNTIF($G$601:$G$666,"Tốt")</f>
        <v>28</v>
      </c>
    </row>
    <row r="604" spans="1:11" s="6" customFormat="1" ht="21.75" customHeight="1" x14ac:dyDescent="0.25">
      <c r="A604" s="420">
        <v>581</v>
      </c>
      <c r="B604" s="420">
        <v>4</v>
      </c>
      <c r="C604" s="486" t="s">
        <v>3795</v>
      </c>
      <c r="D604" s="486" t="s">
        <v>320</v>
      </c>
      <c r="E604" s="474" t="s">
        <v>34</v>
      </c>
      <c r="F604" s="487">
        <v>64</v>
      </c>
      <c r="G604" s="416" t="str">
        <f>IF(F604&lt;35,"Kém",IF(F604&lt;50,"yếu",IF(F604&lt;65,"Trung bình",IF(F604&lt;80,"Khá",IF(F604&lt;90,"Tốt","Xuất sắc")))))</f>
        <v>Trung bình</v>
      </c>
      <c r="H604" s="474"/>
      <c r="I604" s="5"/>
      <c r="J604" s="71" t="s">
        <v>68</v>
      </c>
      <c r="K604" s="419">
        <f>COUNTIF($G$601:$G$666,"Khá")</f>
        <v>20</v>
      </c>
    </row>
    <row r="605" spans="1:11" s="6" customFormat="1" ht="21.75" customHeight="1" x14ac:dyDescent="0.25">
      <c r="A605" s="420">
        <v>582</v>
      </c>
      <c r="B605" s="420">
        <v>5</v>
      </c>
      <c r="C605" s="488" t="s">
        <v>3796</v>
      </c>
      <c r="D605" s="489" t="s">
        <v>3797</v>
      </c>
      <c r="E605" s="474" t="s">
        <v>34</v>
      </c>
      <c r="F605" s="487">
        <v>88</v>
      </c>
      <c r="G605" s="416" t="str">
        <f>IF(F605&lt;35,"Kém",IF(F605&lt;50,"yếu",IF(F605&lt;65,"Trung bình",IF(F605&lt;80,"Khá",IF(F605&lt;90,"Tốt","Xuất sắc")))))</f>
        <v>Tốt</v>
      </c>
      <c r="H605" s="474"/>
      <c r="I605" s="5"/>
      <c r="J605" s="70" t="s">
        <v>96</v>
      </c>
      <c r="K605" s="419">
        <f>COUNTIF($G$601:$G$666,"Trung bình")</f>
        <v>6</v>
      </c>
    </row>
    <row r="606" spans="1:11" s="6" customFormat="1" ht="21.75" customHeight="1" x14ac:dyDescent="0.25">
      <c r="A606" s="420">
        <v>583</v>
      </c>
      <c r="B606" s="420">
        <v>6</v>
      </c>
      <c r="C606" s="486" t="s">
        <v>3798</v>
      </c>
      <c r="D606" s="486" t="s">
        <v>3799</v>
      </c>
      <c r="E606" s="474" t="s">
        <v>34</v>
      </c>
      <c r="F606" s="487">
        <v>86</v>
      </c>
      <c r="G606" s="416" t="str">
        <f>IF(F606&lt;35,"Kém",IF(F606&lt;50,"yếu",IF(F606&lt;65,"Trung bình",IF(F606&lt;80,"Khá",IF(F606&lt;90,"Tốt","Xuất sắc")))))</f>
        <v>Tốt</v>
      </c>
      <c r="H606" s="474"/>
      <c r="I606" s="5"/>
      <c r="J606" s="71" t="s">
        <v>92</v>
      </c>
      <c r="K606" s="419">
        <f>COUNTIF($G$601:$G$666,"Yếu")</f>
        <v>0</v>
      </c>
    </row>
    <row r="607" spans="1:11" s="6" customFormat="1" ht="21.75" customHeight="1" x14ac:dyDescent="0.25">
      <c r="A607" s="420">
        <v>584</v>
      </c>
      <c r="B607" s="420">
        <v>7</v>
      </c>
      <c r="C607" s="88" t="s">
        <v>3800</v>
      </c>
      <c r="D607" s="486" t="s">
        <v>517</v>
      </c>
      <c r="E607" s="474" t="s">
        <v>129</v>
      </c>
      <c r="F607" s="487">
        <v>79</v>
      </c>
      <c r="G607" s="416" t="str">
        <f>IF(F607&lt;35,"Kém",IF(F607&lt;50,"yếu",IF(F607&lt;65,"Trung bình",IF(F607&lt;80,"Khá",IF(F607&lt;90,"Tốt","Xuất sắc")))))</f>
        <v>Khá</v>
      </c>
      <c r="H607" s="474"/>
      <c r="I607" s="5"/>
      <c r="J607" s="71" t="s">
        <v>267</v>
      </c>
      <c r="K607" s="419">
        <f>COUNTIF($G$601:$G$666,"Kém")</f>
        <v>3</v>
      </c>
    </row>
    <row r="608" spans="1:11" s="6" customFormat="1" ht="21.75" customHeight="1" x14ac:dyDescent="0.25">
      <c r="A608" s="420">
        <v>585</v>
      </c>
      <c r="B608" s="420">
        <v>8</v>
      </c>
      <c r="C608" s="489" t="s">
        <v>3801</v>
      </c>
      <c r="D608" s="489" t="s">
        <v>3802</v>
      </c>
      <c r="E608" s="474" t="s">
        <v>168</v>
      </c>
      <c r="F608" s="487">
        <v>63</v>
      </c>
      <c r="G608" s="416" t="str">
        <f>IF(F608&lt;35,"Kém",IF(F608&lt;50,"yếu",IF(F608&lt;65,"Trung bình",IF(F608&lt;80,"Khá",IF(F608&lt;90,"Tốt","Xuất sắc")))))</f>
        <v>Trung bình</v>
      </c>
      <c r="H608" s="474"/>
      <c r="I608" s="5"/>
      <c r="J608" s="71" t="s">
        <v>518</v>
      </c>
      <c r="K608" s="419">
        <v>0</v>
      </c>
    </row>
    <row r="609" spans="1:11" s="6" customFormat="1" ht="21.75" customHeight="1" x14ac:dyDescent="0.25">
      <c r="A609" s="420">
        <v>586</v>
      </c>
      <c r="B609" s="420">
        <v>9</v>
      </c>
      <c r="C609" s="489" t="s">
        <v>3803</v>
      </c>
      <c r="D609" s="489" t="s">
        <v>3804</v>
      </c>
      <c r="E609" s="474" t="s">
        <v>6</v>
      </c>
      <c r="F609" s="487">
        <v>79</v>
      </c>
      <c r="G609" s="416" t="str">
        <f>IF(F609&lt;35,"Kém",IF(F609&lt;50,"yếu",IF(F609&lt;65,"Trung bình",IF(F609&lt;80,"Khá",IF(F609&lt;90,"Tốt","Xuất sắc")))))</f>
        <v>Khá</v>
      </c>
      <c r="H609" s="474"/>
      <c r="I609" s="5"/>
      <c r="J609" s="72" t="s">
        <v>434</v>
      </c>
      <c r="K609" s="73">
        <f>SUM(K602:K608)</f>
        <v>66</v>
      </c>
    </row>
    <row r="610" spans="1:11" s="6" customFormat="1" ht="21.75" customHeight="1" x14ac:dyDescent="0.25">
      <c r="A610" s="420">
        <v>587</v>
      </c>
      <c r="B610" s="420">
        <v>10</v>
      </c>
      <c r="C610" s="486" t="s">
        <v>3805</v>
      </c>
      <c r="D610" s="486" t="s">
        <v>3734</v>
      </c>
      <c r="E610" s="474" t="s">
        <v>6</v>
      </c>
      <c r="F610" s="487">
        <v>80</v>
      </c>
      <c r="G610" s="416" t="str">
        <f>IF(F610&lt;35,"Kém",IF(F610&lt;50,"yếu",IF(F610&lt;65,"Trung bình",IF(F610&lt;80,"Khá",IF(F610&lt;90,"Tốt","Xuất sắc")))))</f>
        <v>Tốt</v>
      </c>
      <c r="H610" s="474"/>
      <c r="I610" s="5"/>
      <c r="J610" s="5"/>
      <c r="K610" s="5"/>
    </row>
    <row r="611" spans="1:11" s="6" customFormat="1" ht="21.75" customHeight="1" x14ac:dyDescent="0.25">
      <c r="A611" s="420">
        <v>588</v>
      </c>
      <c r="B611" s="420">
        <v>11</v>
      </c>
      <c r="C611" s="486" t="s">
        <v>3806</v>
      </c>
      <c r="D611" s="486" t="s">
        <v>56</v>
      </c>
      <c r="E611" s="474" t="s">
        <v>6</v>
      </c>
      <c r="F611" s="487">
        <v>95</v>
      </c>
      <c r="G611" s="416" t="str">
        <f>IF(F611&lt;35,"Kém",IF(F611&lt;50,"yếu",IF(F611&lt;65,"Trung bình",IF(F611&lt;80,"Khá",IF(F611&lt;90,"Tốt","Xuất sắc")))))</f>
        <v>Xuất sắc</v>
      </c>
      <c r="H611" s="474"/>
      <c r="I611" s="5"/>
      <c r="J611" s="5"/>
      <c r="K611" s="5"/>
    </row>
    <row r="612" spans="1:11" s="6" customFormat="1" ht="21.75" customHeight="1" x14ac:dyDescent="0.25">
      <c r="A612" s="420">
        <v>589</v>
      </c>
      <c r="B612" s="420">
        <v>12</v>
      </c>
      <c r="C612" s="88" t="s">
        <v>3807</v>
      </c>
      <c r="D612" s="486" t="s">
        <v>3808</v>
      </c>
      <c r="E612" s="474" t="s">
        <v>6</v>
      </c>
      <c r="F612" s="487">
        <v>90</v>
      </c>
      <c r="G612" s="416" t="str">
        <f>IF(F612&lt;35,"Kém",IF(F612&lt;50,"yếu",IF(F612&lt;65,"Trung bình",IF(F612&lt;80,"Khá",IF(F612&lt;90,"Tốt","Xuất sắc")))))</f>
        <v>Xuất sắc</v>
      </c>
      <c r="H612" s="474"/>
      <c r="I612" s="5"/>
      <c r="J612" s="5"/>
      <c r="K612" s="5"/>
    </row>
    <row r="613" spans="1:11" s="6" customFormat="1" ht="21.75" customHeight="1" x14ac:dyDescent="0.25">
      <c r="A613" s="420">
        <v>590</v>
      </c>
      <c r="B613" s="420">
        <v>13</v>
      </c>
      <c r="C613" s="489" t="s">
        <v>3809</v>
      </c>
      <c r="D613" s="489" t="s">
        <v>3810</v>
      </c>
      <c r="E613" s="474" t="s">
        <v>283</v>
      </c>
      <c r="F613" s="487">
        <v>28</v>
      </c>
      <c r="G613" s="416" t="str">
        <f>IF(F613&lt;35,"Kém",IF(F613&lt;50,"yếu",IF(F613&lt;65,"Trung bình",IF(F613&lt;80,"Khá",IF(F613&lt;90,"Tốt","Xuất sắc")))))</f>
        <v>Kém</v>
      </c>
      <c r="H613" s="474"/>
      <c r="I613" s="5"/>
      <c r="J613" s="5"/>
      <c r="K613" s="5"/>
    </row>
    <row r="614" spans="1:11" s="6" customFormat="1" ht="21.75" customHeight="1" x14ac:dyDescent="0.25">
      <c r="A614" s="420">
        <v>591</v>
      </c>
      <c r="B614" s="420">
        <v>14</v>
      </c>
      <c r="C614" s="489" t="s">
        <v>3811</v>
      </c>
      <c r="D614" s="489" t="s">
        <v>495</v>
      </c>
      <c r="E614" s="474" t="s">
        <v>39</v>
      </c>
      <c r="F614" s="487">
        <v>71</v>
      </c>
      <c r="G614" s="416" t="str">
        <f>IF(F614&lt;35,"Kém",IF(F614&lt;50,"yếu",IF(F614&lt;65,"Trung bình",IF(F614&lt;80,"Khá",IF(F614&lt;90,"Tốt","Xuất sắc")))))</f>
        <v>Khá</v>
      </c>
      <c r="H614" s="474"/>
      <c r="I614" s="5"/>
      <c r="J614" s="5"/>
      <c r="K614" s="5"/>
    </row>
    <row r="615" spans="1:11" s="6" customFormat="1" ht="21.75" customHeight="1" x14ac:dyDescent="0.25">
      <c r="A615" s="420">
        <v>592</v>
      </c>
      <c r="B615" s="420">
        <v>15</v>
      </c>
      <c r="C615" s="489" t="s">
        <v>3812</v>
      </c>
      <c r="D615" s="489" t="s">
        <v>2741</v>
      </c>
      <c r="E615" s="474" t="s">
        <v>154</v>
      </c>
      <c r="F615" s="487">
        <v>72</v>
      </c>
      <c r="G615" s="416" t="str">
        <f>IF(F615&lt;35,"Kém",IF(F615&lt;50,"yếu",IF(F615&lt;65,"Trung bình",IF(F615&lt;80,"Khá",IF(F615&lt;90,"Tốt","Xuất sắc")))))</f>
        <v>Khá</v>
      </c>
      <c r="H615" s="474"/>
      <c r="I615" s="5"/>
      <c r="J615" s="5"/>
      <c r="K615" s="5"/>
    </row>
    <row r="616" spans="1:11" s="6" customFormat="1" ht="21.75" customHeight="1" x14ac:dyDescent="0.25">
      <c r="A616" s="420">
        <v>593</v>
      </c>
      <c r="B616" s="420">
        <v>16</v>
      </c>
      <c r="C616" s="489" t="s">
        <v>3813</v>
      </c>
      <c r="D616" s="489" t="s">
        <v>3814</v>
      </c>
      <c r="E616" s="474" t="s">
        <v>7</v>
      </c>
      <c r="F616" s="487">
        <v>82</v>
      </c>
      <c r="G616" s="416" t="str">
        <f>IF(F616&lt;35,"Kém",IF(F616&lt;50,"yếu",IF(F616&lt;65,"Trung bình",IF(F616&lt;80,"Khá",IF(F616&lt;90,"Tốt","Xuất sắc")))))</f>
        <v>Tốt</v>
      </c>
      <c r="H616" s="474"/>
      <c r="I616" s="5"/>
      <c r="J616" s="5"/>
      <c r="K616" s="5"/>
    </row>
    <row r="617" spans="1:11" s="6" customFormat="1" ht="21.75" customHeight="1" x14ac:dyDescent="0.25">
      <c r="A617" s="420">
        <v>594</v>
      </c>
      <c r="B617" s="420">
        <v>17</v>
      </c>
      <c r="C617" s="489" t="s">
        <v>3815</v>
      </c>
      <c r="D617" s="489" t="s">
        <v>3816</v>
      </c>
      <c r="E617" s="474" t="s">
        <v>14</v>
      </c>
      <c r="F617" s="487">
        <v>78</v>
      </c>
      <c r="G617" s="416" t="str">
        <f>IF(F617&lt;35,"Kém",IF(F617&lt;50,"yếu",IF(F617&lt;65,"Trung bình",IF(F617&lt;80,"Khá",IF(F617&lt;90,"Tốt","Xuất sắc")))))</f>
        <v>Khá</v>
      </c>
      <c r="H617" s="474"/>
      <c r="I617" s="5"/>
      <c r="J617" s="5"/>
      <c r="K617" s="5"/>
    </row>
    <row r="618" spans="1:11" s="6" customFormat="1" ht="21.75" customHeight="1" x14ac:dyDescent="0.25">
      <c r="A618" s="420">
        <v>595</v>
      </c>
      <c r="B618" s="420">
        <v>18</v>
      </c>
      <c r="C618" s="489" t="s">
        <v>3817</v>
      </c>
      <c r="D618" s="489" t="s">
        <v>338</v>
      </c>
      <c r="E618" s="474" t="s">
        <v>14</v>
      </c>
      <c r="F618" s="487">
        <v>80</v>
      </c>
      <c r="G618" s="416" t="str">
        <f>IF(F618&lt;35,"Kém",IF(F618&lt;50,"yếu",IF(F618&lt;65,"Trung bình",IF(F618&lt;80,"Khá",IF(F618&lt;90,"Tốt","Xuất sắc")))))</f>
        <v>Tốt</v>
      </c>
      <c r="H618" s="474"/>
      <c r="I618" s="5"/>
      <c r="J618" s="5"/>
      <c r="K618" s="5"/>
    </row>
    <row r="619" spans="1:11" s="6" customFormat="1" ht="21.75" customHeight="1" x14ac:dyDescent="0.25">
      <c r="A619" s="420">
        <v>596</v>
      </c>
      <c r="B619" s="420">
        <v>19</v>
      </c>
      <c r="C619" s="489" t="s">
        <v>3818</v>
      </c>
      <c r="D619" s="489" t="s">
        <v>3819</v>
      </c>
      <c r="E619" s="474" t="s">
        <v>14</v>
      </c>
      <c r="F619" s="487">
        <v>61</v>
      </c>
      <c r="G619" s="416" t="str">
        <f>IF(F619&lt;35,"Kém",IF(F619&lt;50,"yếu",IF(F619&lt;65,"Trung bình",IF(F619&lt;80,"Khá",IF(F619&lt;90,"Tốt","Xuất sắc")))))</f>
        <v>Trung bình</v>
      </c>
      <c r="H619" s="474"/>
      <c r="I619" s="5"/>
      <c r="J619" s="5"/>
      <c r="K619" s="5"/>
    </row>
    <row r="620" spans="1:11" s="6" customFormat="1" ht="21.75" customHeight="1" x14ac:dyDescent="0.25">
      <c r="A620" s="420">
        <v>597</v>
      </c>
      <c r="B620" s="420">
        <v>20</v>
      </c>
      <c r="C620" s="489" t="s">
        <v>3820</v>
      </c>
      <c r="D620" s="489" t="s">
        <v>3821</v>
      </c>
      <c r="E620" s="474" t="s">
        <v>14</v>
      </c>
      <c r="F620" s="487">
        <v>81</v>
      </c>
      <c r="G620" s="416" t="str">
        <f>IF(F620&lt;35,"Kém",IF(F620&lt;50,"yếu",IF(F620&lt;65,"Trung bình",IF(F620&lt;80,"Khá",IF(F620&lt;90,"Tốt","Xuất sắc")))))</f>
        <v>Tốt</v>
      </c>
      <c r="H620" s="474"/>
      <c r="I620" s="5"/>
      <c r="J620" s="5"/>
      <c r="K620" s="5"/>
    </row>
    <row r="621" spans="1:11" s="6" customFormat="1" ht="21.75" customHeight="1" x14ac:dyDescent="0.25">
      <c r="A621" s="420">
        <v>598</v>
      </c>
      <c r="B621" s="420">
        <v>21</v>
      </c>
      <c r="C621" s="489" t="s">
        <v>3822</v>
      </c>
      <c r="D621" s="489" t="s">
        <v>1621</v>
      </c>
      <c r="E621" s="474" t="s">
        <v>15</v>
      </c>
      <c r="F621" s="487">
        <v>100</v>
      </c>
      <c r="G621" s="416" t="str">
        <f>IF(F621&lt;35,"Kém",IF(F621&lt;50,"yếu",IF(F621&lt;65,"Trung bình",IF(F621&lt;80,"Khá",IF(F621&lt;90,"Tốt","Xuất sắc")))))</f>
        <v>Xuất sắc</v>
      </c>
      <c r="H621" s="474"/>
      <c r="I621" s="5"/>
      <c r="J621" s="5"/>
      <c r="K621" s="5"/>
    </row>
    <row r="622" spans="1:11" s="6" customFormat="1" ht="21.75" customHeight="1" x14ac:dyDescent="0.25">
      <c r="A622" s="420">
        <v>599</v>
      </c>
      <c r="B622" s="420">
        <v>22</v>
      </c>
      <c r="C622" s="489" t="s">
        <v>3823</v>
      </c>
      <c r="D622" s="489" t="s">
        <v>562</v>
      </c>
      <c r="E622" s="474" t="s">
        <v>47</v>
      </c>
      <c r="F622" s="487">
        <v>80</v>
      </c>
      <c r="G622" s="416" t="str">
        <f>IF(F622&lt;35,"Kém",IF(F622&lt;50,"yếu",IF(F622&lt;65,"Trung bình",IF(F622&lt;80,"Khá",IF(F622&lt;90,"Tốt","Xuất sắc")))))</f>
        <v>Tốt</v>
      </c>
      <c r="H622" s="474"/>
      <c r="I622" s="5"/>
      <c r="J622" s="5"/>
      <c r="K622" s="5"/>
    </row>
    <row r="623" spans="1:11" s="6" customFormat="1" ht="21.75" customHeight="1" x14ac:dyDescent="0.25">
      <c r="A623" s="420">
        <v>600</v>
      </c>
      <c r="B623" s="420">
        <v>23</v>
      </c>
      <c r="C623" s="489" t="s">
        <v>3824</v>
      </c>
      <c r="D623" s="489" t="s">
        <v>3825</v>
      </c>
      <c r="E623" s="474" t="s">
        <v>76</v>
      </c>
      <c r="F623" s="487">
        <v>59</v>
      </c>
      <c r="G623" s="416" t="str">
        <f>IF(F623&lt;35,"Kém",IF(F623&lt;50,"yếu",IF(F623&lt;65,"Trung bình",IF(F623&lt;80,"Khá",IF(F623&lt;90,"Tốt","Xuất sắc")))))</f>
        <v>Trung bình</v>
      </c>
      <c r="H623" s="474"/>
      <c r="I623" s="5"/>
      <c r="J623" s="5"/>
      <c r="K623" s="5"/>
    </row>
    <row r="624" spans="1:11" s="6" customFormat="1" ht="21.75" customHeight="1" x14ac:dyDescent="0.25">
      <c r="A624" s="420">
        <v>601</v>
      </c>
      <c r="B624" s="420">
        <v>24</v>
      </c>
      <c r="C624" s="489" t="s">
        <v>3826</v>
      </c>
      <c r="D624" s="489" t="s">
        <v>311</v>
      </c>
      <c r="E624" s="474" t="s">
        <v>20</v>
      </c>
      <c r="F624" s="487">
        <v>84</v>
      </c>
      <c r="G624" s="416" t="str">
        <f>IF(F624&lt;35,"Kém",IF(F624&lt;50,"yếu",IF(F624&lt;65,"Trung bình",IF(F624&lt;80,"Khá",IF(F624&lt;90,"Tốt","Xuất sắc")))))</f>
        <v>Tốt</v>
      </c>
      <c r="H624" s="474"/>
      <c r="I624" s="5"/>
      <c r="J624" s="5"/>
      <c r="K624" s="5"/>
    </row>
    <row r="625" spans="1:14" s="6" customFormat="1" ht="21.75" customHeight="1" x14ac:dyDescent="0.25">
      <c r="A625" s="420">
        <v>602</v>
      </c>
      <c r="B625" s="420">
        <v>25</v>
      </c>
      <c r="C625" s="489" t="s">
        <v>3827</v>
      </c>
      <c r="D625" s="489" t="s">
        <v>3828</v>
      </c>
      <c r="E625" s="474" t="s">
        <v>20</v>
      </c>
      <c r="F625" s="487">
        <v>78</v>
      </c>
      <c r="G625" s="416" t="str">
        <f>IF(F625&lt;35,"Kém",IF(F625&lt;50,"yếu",IF(F625&lt;65,"Trung bình",IF(F625&lt;80,"Khá",IF(F625&lt;90,"Tốt","Xuất sắc")))))</f>
        <v>Khá</v>
      </c>
      <c r="H625" s="474"/>
      <c r="I625" s="5"/>
      <c r="J625" s="5"/>
      <c r="K625" s="5"/>
    </row>
    <row r="626" spans="1:14" s="6" customFormat="1" ht="21.75" customHeight="1" x14ac:dyDescent="0.25">
      <c r="A626" s="420">
        <v>603</v>
      </c>
      <c r="B626" s="420">
        <v>26</v>
      </c>
      <c r="C626" s="489" t="s">
        <v>3829</v>
      </c>
      <c r="D626" s="489" t="s">
        <v>3830</v>
      </c>
      <c r="E626" s="474" t="s">
        <v>190</v>
      </c>
      <c r="F626" s="487">
        <v>82</v>
      </c>
      <c r="G626" s="416" t="str">
        <f>IF(F626&lt;35,"Kém",IF(F626&lt;50,"yếu",IF(F626&lt;65,"Trung bình",IF(F626&lt;80,"Khá",IF(F626&lt;90,"Tốt","Xuất sắc")))))</f>
        <v>Tốt</v>
      </c>
      <c r="H626" s="474"/>
      <c r="I626" s="5"/>
      <c r="J626" s="5"/>
      <c r="K626" s="5"/>
      <c r="M626" s="529" t="s">
        <v>5229</v>
      </c>
      <c r="N626" s="529">
        <v>255</v>
      </c>
    </row>
    <row r="627" spans="1:14" s="6" customFormat="1" ht="21.75" customHeight="1" x14ac:dyDescent="0.25">
      <c r="A627" s="420">
        <v>604</v>
      </c>
      <c r="B627" s="420">
        <v>27</v>
      </c>
      <c r="C627" s="489" t="s">
        <v>3831</v>
      </c>
      <c r="D627" s="489" t="s">
        <v>402</v>
      </c>
      <c r="E627" s="474" t="s">
        <v>21</v>
      </c>
      <c r="F627" s="487">
        <v>79</v>
      </c>
      <c r="G627" s="416" t="str">
        <f>IF(F627&lt;35,"Kém",IF(F627&lt;50,"yếu",IF(F627&lt;65,"Trung bình",IF(F627&lt;80,"Khá",IF(F627&lt;90,"Tốt","Xuất sắc")))))</f>
        <v>Khá</v>
      </c>
      <c r="H627" s="474"/>
      <c r="I627" s="5"/>
      <c r="J627" s="5"/>
      <c r="K627" s="5"/>
      <c r="M627" s="529" t="s">
        <v>5229</v>
      </c>
      <c r="N627" s="529">
        <v>256</v>
      </c>
    </row>
    <row r="628" spans="1:14" s="6" customFormat="1" ht="21.75" customHeight="1" x14ac:dyDescent="0.25">
      <c r="A628" s="420">
        <v>605</v>
      </c>
      <c r="B628" s="420">
        <v>28</v>
      </c>
      <c r="C628" s="489" t="s">
        <v>3832</v>
      </c>
      <c r="D628" s="489" t="s">
        <v>3833</v>
      </c>
      <c r="E628" s="474" t="s">
        <v>54</v>
      </c>
      <c r="F628" s="487">
        <v>83</v>
      </c>
      <c r="G628" s="416" t="str">
        <f>IF(F628&lt;35,"Kém",IF(F628&lt;50,"yếu",IF(F628&lt;65,"Trung bình",IF(F628&lt;80,"Khá",IF(F628&lt;90,"Tốt","Xuất sắc")))))</f>
        <v>Tốt</v>
      </c>
      <c r="H628" s="474"/>
      <c r="I628" s="5"/>
      <c r="J628" s="5"/>
      <c r="K628" s="5"/>
    </row>
    <row r="629" spans="1:14" s="6" customFormat="1" ht="21.75" customHeight="1" x14ac:dyDescent="0.25">
      <c r="A629" s="420">
        <v>606</v>
      </c>
      <c r="B629" s="420">
        <v>29</v>
      </c>
      <c r="C629" s="489" t="s">
        <v>3834</v>
      </c>
      <c r="D629" s="489" t="s">
        <v>48</v>
      </c>
      <c r="E629" s="474" t="s">
        <v>54</v>
      </c>
      <c r="F629" s="487">
        <v>88</v>
      </c>
      <c r="G629" s="416" t="str">
        <f>IF(F629&lt;35,"Kém",IF(F629&lt;50,"yếu",IF(F629&lt;65,"Trung bình",IF(F629&lt;80,"Khá",IF(F629&lt;90,"Tốt","Xuất sắc")))))</f>
        <v>Tốt</v>
      </c>
      <c r="H629" s="474"/>
      <c r="I629" s="5"/>
      <c r="J629" s="5"/>
      <c r="K629" s="5"/>
    </row>
    <row r="630" spans="1:14" s="6" customFormat="1" ht="21.75" customHeight="1" x14ac:dyDescent="0.25">
      <c r="A630" s="420">
        <v>607</v>
      </c>
      <c r="B630" s="420">
        <v>30</v>
      </c>
      <c r="C630" s="488" t="s">
        <v>3835</v>
      </c>
      <c r="D630" s="489" t="s">
        <v>3836</v>
      </c>
      <c r="E630" s="474" t="s">
        <v>55</v>
      </c>
      <c r="F630" s="487">
        <v>60</v>
      </c>
      <c r="G630" s="416" t="str">
        <f>IF(F630&lt;35,"Kém",IF(F630&lt;50,"yếu",IF(F630&lt;65,"Trung bình",IF(F630&lt;80,"Khá",IF(F630&lt;90,"Tốt","Xuất sắc")))))</f>
        <v>Trung bình</v>
      </c>
      <c r="H630" s="474"/>
      <c r="I630" s="5"/>
      <c r="J630" s="5"/>
      <c r="K630" s="5"/>
    </row>
    <row r="631" spans="1:14" s="6" customFormat="1" ht="21.75" customHeight="1" x14ac:dyDescent="0.25">
      <c r="A631" s="420">
        <v>608</v>
      </c>
      <c r="B631" s="420">
        <v>31</v>
      </c>
      <c r="C631" s="489" t="s">
        <v>3837</v>
      </c>
      <c r="D631" s="489" t="s">
        <v>3838</v>
      </c>
      <c r="E631" s="474" t="s">
        <v>8</v>
      </c>
      <c r="F631" s="487">
        <v>66</v>
      </c>
      <c r="G631" s="416" t="str">
        <f>IF(F631&lt;35,"Kém",IF(F631&lt;50,"yếu",IF(F631&lt;65,"Trung bình",IF(F631&lt;80,"Khá",IF(F631&lt;90,"Tốt","Xuất sắc")))))</f>
        <v>Khá</v>
      </c>
      <c r="H631" s="474"/>
      <c r="I631" s="5"/>
      <c r="J631" s="5"/>
      <c r="K631" s="5"/>
    </row>
    <row r="632" spans="1:14" s="6" customFormat="1" ht="21.75" customHeight="1" x14ac:dyDescent="0.25">
      <c r="A632" s="420">
        <v>609</v>
      </c>
      <c r="B632" s="420">
        <v>32</v>
      </c>
      <c r="C632" s="489" t="s">
        <v>3839</v>
      </c>
      <c r="D632" s="489" t="s">
        <v>512</v>
      </c>
      <c r="E632" s="474" t="s">
        <v>8</v>
      </c>
      <c r="F632" s="487">
        <v>85</v>
      </c>
      <c r="G632" s="416" t="str">
        <f>IF(F632&lt;35,"Kém",IF(F632&lt;50,"yếu",IF(F632&lt;65,"Trung bình",IF(F632&lt;80,"Khá",IF(F632&lt;90,"Tốt","Xuất sắc")))))</f>
        <v>Tốt</v>
      </c>
      <c r="H632" s="474"/>
      <c r="I632" s="5"/>
      <c r="J632" s="5"/>
      <c r="K632" s="5"/>
    </row>
    <row r="633" spans="1:14" s="6" customFormat="1" ht="21.75" customHeight="1" x14ac:dyDescent="0.25">
      <c r="A633" s="420">
        <v>610</v>
      </c>
      <c r="B633" s="420">
        <v>33</v>
      </c>
      <c r="C633" s="489" t="s">
        <v>3840</v>
      </c>
      <c r="D633" s="489" t="s">
        <v>292</v>
      </c>
      <c r="E633" s="474" t="s">
        <v>8</v>
      </c>
      <c r="F633" s="487">
        <v>83</v>
      </c>
      <c r="G633" s="416" t="str">
        <f>IF(F633&lt;35,"Kém",IF(F633&lt;50,"yếu",IF(F633&lt;65,"Trung bình",IF(F633&lt;80,"Khá",IF(F633&lt;90,"Tốt","Xuất sắc")))))</f>
        <v>Tốt</v>
      </c>
      <c r="H633" s="474"/>
      <c r="I633" s="5"/>
      <c r="J633" s="5"/>
      <c r="K633" s="5"/>
    </row>
    <row r="634" spans="1:14" s="6" customFormat="1" ht="21.75" customHeight="1" x14ac:dyDescent="0.25">
      <c r="A634" s="420">
        <v>611</v>
      </c>
      <c r="B634" s="420">
        <v>34</v>
      </c>
      <c r="C634" s="489" t="s">
        <v>3841</v>
      </c>
      <c r="D634" s="489" t="s">
        <v>57</v>
      </c>
      <c r="E634" s="474" t="s">
        <v>25</v>
      </c>
      <c r="F634" s="487">
        <v>96</v>
      </c>
      <c r="G634" s="416" t="str">
        <f>IF(F634&lt;35,"Kém",IF(F634&lt;50,"yếu",IF(F634&lt;65,"Trung bình",IF(F634&lt;80,"Khá",IF(F634&lt;90,"Tốt","Xuất sắc")))))</f>
        <v>Xuất sắc</v>
      </c>
      <c r="H634" s="474"/>
      <c r="I634" s="5"/>
      <c r="J634" s="5"/>
      <c r="K634" s="5"/>
    </row>
    <row r="635" spans="1:14" s="6" customFormat="1" ht="21.75" customHeight="1" x14ac:dyDescent="0.25">
      <c r="A635" s="420">
        <v>612</v>
      </c>
      <c r="B635" s="420">
        <v>35</v>
      </c>
      <c r="C635" s="489" t="s">
        <v>3842</v>
      </c>
      <c r="D635" s="489" t="s">
        <v>3843</v>
      </c>
      <c r="E635" s="474" t="s">
        <v>25</v>
      </c>
      <c r="F635" s="487">
        <v>79</v>
      </c>
      <c r="G635" s="416" t="str">
        <f>IF(F635&lt;35,"Kém",IF(F635&lt;50,"yếu",IF(F635&lt;65,"Trung bình",IF(F635&lt;80,"Khá",IF(F635&lt;90,"Tốt","Xuất sắc")))))</f>
        <v>Khá</v>
      </c>
      <c r="H635" s="474"/>
      <c r="I635" s="5"/>
      <c r="J635" s="5"/>
      <c r="K635" s="5"/>
    </row>
    <row r="636" spans="1:14" s="6" customFormat="1" ht="21.75" customHeight="1" x14ac:dyDescent="0.25">
      <c r="A636" s="420">
        <v>613</v>
      </c>
      <c r="B636" s="420">
        <v>36</v>
      </c>
      <c r="C636" s="486" t="s">
        <v>3844</v>
      </c>
      <c r="D636" s="486" t="s">
        <v>3845</v>
      </c>
      <c r="E636" s="474" t="s">
        <v>158</v>
      </c>
      <c r="F636" s="487">
        <v>81</v>
      </c>
      <c r="G636" s="416" t="str">
        <f>IF(F636&lt;35,"Kém",IF(F636&lt;50,"yếu",IF(F636&lt;65,"Trung bình",IF(F636&lt;80,"Khá",IF(F636&lt;90,"Tốt","Xuất sắc")))))</f>
        <v>Tốt</v>
      </c>
      <c r="H636" s="474"/>
      <c r="I636" s="5"/>
      <c r="J636" s="5"/>
      <c r="K636" s="5"/>
    </row>
    <row r="637" spans="1:14" s="6" customFormat="1" ht="21.75" customHeight="1" x14ac:dyDescent="0.25">
      <c r="A637" s="420">
        <v>614</v>
      </c>
      <c r="B637" s="420">
        <v>37</v>
      </c>
      <c r="C637" s="486" t="s">
        <v>3846</v>
      </c>
      <c r="D637" s="486" t="s">
        <v>3847</v>
      </c>
      <c r="E637" s="474" t="s">
        <v>26</v>
      </c>
      <c r="F637" s="487">
        <v>83</v>
      </c>
      <c r="G637" s="416" t="str">
        <f>IF(F637&lt;35,"Kém",IF(F637&lt;50,"yếu",IF(F637&lt;65,"Trung bình",IF(F637&lt;80,"Khá",IF(F637&lt;90,"Tốt","Xuất sắc")))))</f>
        <v>Tốt</v>
      </c>
      <c r="H637" s="474"/>
      <c r="I637" s="5"/>
      <c r="J637" s="5"/>
      <c r="K637" s="5"/>
    </row>
    <row r="638" spans="1:14" s="6" customFormat="1" ht="21.75" customHeight="1" x14ac:dyDescent="0.25">
      <c r="A638" s="420">
        <v>615</v>
      </c>
      <c r="B638" s="420">
        <v>38</v>
      </c>
      <c r="C638" s="88" t="s">
        <v>3848</v>
      </c>
      <c r="D638" s="486" t="s">
        <v>3849</v>
      </c>
      <c r="E638" s="474" t="s">
        <v>137</v>
      </c>
      <c r="F638" s="487">
        <v>75</v>
      </c>
      <c r="G638" s="416" t="str">
        <f>IF(F638&lt;35,"Kém",IF(F638&lt;50,"yếu",IF(F638&lt;65,"Trung bình",IF(F638&lt;80,"Khá",IF(F638&lt;90,"Tốt","Xuất sắc")))))</f>
        <v>Khá</v>
      </c>
      <c r="H638" s="474"/>
      <c r="I638" s="5"/>
      <c r="J638" s="5"/>
      <c r="K638" s="5"/>
    </row>
    <row r="639" spans="1:14" s="6" customFormat="1" ht="21.75" customHeight="1" x14ac:dyDescent="0.25">
      <c r="A639" s="420">
        <v>616</v>
      </c>
      <c r="B639" s="420">
        <v>39</v>
      </c>
      <c r="C639" s="88" t="s">
        <v>3850</v>
      </c>
      <c r="D639" s="486" t="s">
        <v>3851</v>
      </c>
      <c r="E639" s="474" t="s">
        <v>148</v>
      </c>
      <c r="F639" s="487">
        <v>81</v>
      </c>
      <c r="G639" s="416" t="str">
        <f>IF(F639&lt;35,"Kém",IF(F639&lt;50,"yếu",IF(F639&lt;65,"Trung bình",IF(F639&lt;80,"Khá",IF(F639&lt;90,"Tốt","Xuất sắc")))))</f>
        <v>Tốt</v>
      </c>
      <c r="H639" s="474"/>
      <c r="I639" s="5"/>
      <c r="J639" s="5"/>
      <c r="K639" s="5"/>
      <c r="M639" s="529" t="s">
        <v>5230</v>
      </c>
      <c r="N639" s="529" t="s">
        <v>5231</v>
      </c>
    </row>
    <row r="640" spans="1:14" s="6" customFormat="1" ht="21.75" customHeight="1" x14ac:dyDescent="0.25">
      <c r="A640" s="420">
        <v>617</v>
      </c>
      <c r="B640" s="420">
        <v>40</v>
      </c>
      <c r="C640" s="486" t="s">
        <v>3852</v>
      </c>
      <c r="D640" s="486" t="s">
        <v>3853</v>
      </c>
      <c r="E640" s="474" t="s">
        <v>180</v>
      </c>
      <c r="F640" s="487">
        <v>76</v>
      </c>
      <c r="G640" s="416" t="str">
        <f>IF(F640&lt;35,"Kém",IF(F640&lt;50,"yếu",IF(F640&lt;65,"Trung bình",IF(F640&lt;80,"Khá",IF(F640&lt;90,"Tốt","Xuất sắc")))))</f>
        <v>Khá</v>
      </c>
      <c r="H640" s="474"/>
      <c r="I640" s="5"/>
      <c r="J640" s="5"/>
      <c r="K640" s="5"/>
    </row>
    <row r="641" spans="1:11" s="6" customFormat="1" ht="21.75" customHeight="1" x14ac:dyDescent="0.25">
      <c r="A641" s="420">
        <v>618</v>
      </c>
      <c r="B641" s="420">
        <v>41</v>
      </c>
      <c r="C641" s="486" t="s">
        <v>3854</v>
      </c>
      <c r="D641" s="486" t="s">
        <v>94</v>
      </c>
      <c r="E641" s="474" t="s">
        <v>9</v>
      </c>
      <c r="F641" s="487">
        <v>90</v>
      </c>
      <c r="G641" s="416" t="str">
        <f>IF(F641&lt;35,"Kém",IF(F641&lt;50,"yếu",IF(F641&lt;65,"Trung bình",IF(F641&lt;80,"Khá",IF(F641&lt;90,"Tốt","Xuất sắc")))))</f>
        <v>Xuất sắc</v>
      </c>
      <c r="H641" s="474"/>
      <c r="I641" s="5"/>
      <c r="J641" s="5"/>
      <c r="K641" s="5"/>
    </row>
    <row r="642" spans="1:11" s="6" customFormat="1" ht="21.75" customHeight="1" x14ac:dyDescent="0.25">
      <c r="A642" s="420">
        <v>619</v>
      </c>
      <c r="B642" s="420">
        <v>42</v>
      </c>
      <c r="C642" s="486" t="s">
        <v>3855</v>
      </c>
      <c r="D642" s="486" t="s">
        <v>3856</v>
      </c>
      <c r="E642" s="474" t="s">
        <v>9</v>
      </c>
      <c r="F642" s="487">
        <v>84</v>
      </c>
      <c r="G642" s="416" t="str">
        <f>IF(F642&lt;35,"Kém",IF(F642&lt;50,"yếu",IF(F642&lt;65,"Trung bình",IF(F642&lt;80,"Khá",IF(F642&lt;90,"Tốt","Xuất sắc")))))</f>
        <v>Tốt</v>
      </c>
      <c r="H642" s="474"/>
      <c r="I642" s="5"/>
      <c r="J642" s="5"/>
      <c r="K642" s="5"/>
    </row>
    <row r="643" spans="1:11" s="6" customFormat="1" ht="21.75" customHeight="1" x14ac:dyDescent="0.25">
      <c r="A643" s="420">
        <v>620</v>
      </c>
      <c r="B643" s="420">
        <v>43</v>
      </c>
      <c r="C643" s="486" t="s">
        <v>3857</v>
      </c>
      <c r="D643" s="486" t="s">
        <v>1524</v>
      </c>
      <c r="E643" s="474" t="s">
        <v>3166</v>
      </c>
      <c r="F643" s="487">
        <v>76</v>
      </c>
      <c r="G643" s="416" t="str">
        <f>IF(F643&lt;35,"Kém",IF(F643&lt;50,"yếu",IF(F643&lt;65,"Trung bình",IF(F643&lt;80,"Khá",IF(F643&lt;90,"Tốt","Xuất sắc")))))</f>
        <v>Khá</v>
      </c>
      <c r="H643" s="474"/>
      <c r="I643" s="5"/>
      <c r="J643" s="5"/>
      <c r="K643" s="5"/>
    </row>
    <row r="644" spans="1:11" s="6" customFormat="1" ht="21.75" customHeight="1" x14ac:dyDescent="0.25">
      <c r="A644" s="420">
        <v>621</v>
      </c>
      <c r="B644" s="420">
        <v>44</v>
      </c>
      <c r="C644" s="486" t="s">
        <v>3858</v>
      </c>
      <c r="D644" s="486" t="s">
        <v>3859</v>
      </c>
      <c r="E644" s="474" t="s">
        <v>10</v>
      </c>
      <c r="F644" s="487">
        <v>82</v>
      </c>
      <c r="G644" s="416" t="str">
        <f>IF(F644&lt;35,"Kém",IF(F644&lt;50,"yếu",IF(F644&lt;65,"Trung bình",IF(F644&lt;80,"Khá",IF(F644&lt;90,"Tốt","Xuất sắc")))))</f>
        <v>Tốt</v>
      </c>
      <c r="H644" s="474"/>
      <c r="I644" s="5"/>
      <c r="J644" s="5"/>
      <c r="K644" s="5"/>
    </row>
    <row r="645" spans="1:11" s="6" customFormat="1" ht="21.75" customHeight="1" x14ac:dyDescent="0.25">
      <c r="A645" s="420">
        <v>622</v>
      </c>
      <c r="B645" s="420">
        <v>45</v>
      </c>
      <c r="C645" s="489" t="s">
        <v>3860</v>
      </c>
      <c r="D645" s="489" t="s">
        <v>3861</v>
      </c>
      <c r="E645" s="474" t="s">
        <v>11</v>
      </c>
      <c r="F645" s="487">
        <v>57</v>
      </c>
      <c r="G645" s="416" t="str">
        <f>IF(F645&lt;35,"Kém",IF(F645&lt;50,"yếu",IF(F645&lt;65,"Trung bình",IF(F645&lt;80,"Khá",IF(F645&lt;90,"Tốt","Xuất sắc")))))</f>
        <v>Trung bình</v>
      </c>
      <c r="H645" s="474"/>
      <c r="I645" s="5"/>
      <c r="J645" s="5"/>
      <c r="K645" s="5"/>
    </row>
    <row r="646" spans="1:11" s="6" customFormat="1" ht="21.75" customHeight="1" x14ac:dyDescent="0.25">
      <c r="A646" s="420">
        <v>623</v>
      </c>
      <c r="B646" s="420">
        <v>46</v>
      </c>
      <c r="C646" s="488" t="s">
        <v>3862</v>
      </c>
      <c r="D646" s="489" t="s">
        <v>3863</v>
      </c>
      <c r="E646" s="474" t="s">
        <v>275</v>
      </c>
      <c r="F646" s="487">
        <v>70</v>
      </c>
      <c r="G646" s="416" t="str">
        <f>IF(F646&lt;35,"Kém",IF(F646&lt;50,"yếu",IF(F646&lt;65,"Trung bình",IF(F646&lt;80,"Khá",IF(F646&lt;90,"Tốt","Xuất sắc")))))</f>
        <v>Khá</v>
      </c>
      <c r="H646" s="474"/>
      <c r="I646" s="5"/>
      <c r="J646" s="5"/>
      <c r="K646" s="5"/>
    </row>
    <row r="647" spans="1:11" s="6" customFormat="1" ht="21.75" customHeight="1" x14ac:dyDescent="0.25">
      <c r="A647" s="420">
        <v>624</v>
      </c>
      <c r="B647" s="420">
        <v>47</v>
      </c>
      <c r="C647" s="489" t="s">
        <v>3864</v>
      </c>
      <c r="D647" s="489" t="s">
        <v>2741</v>
      </c>
      <c r="E647" s="474" t="s">
        <v>275</v>
      </c>
      <c r="F647" s="487">
        <v>94</v>
      </c>
      <c r="G647" s="416" t="str">
        <f>IF(F647&lt;35,"Kém",IF(F647&lt;50,"yếu",IF(F647&lt;65,"Trung bình",IF(F647&lt;80,"Khá",IF(F647&lt;90,"Tốt","Xuất sắc")))))</f>
        <v>Xuất sắc</v>
      </c>
      <c r="H647" s="474"/>
      <c r="I647" s="5"/>
      <c r="J647" s="5"/>
      <c r="K647" s="5"/>
    </row>
    <row r="648" spans="1:11" s="6" customFormat="1" ht="21.75" customHeight="1" x14ac:dyDescent="0.25">
      <c r="A648" s="420">
        <v>625</v>
      </c>
      <c r="B648" s="420">
        <v>48</v>
      </c>
      <c r="C648" s="489" t="s">
        <v>3865</v>
      </c>
      <c r="D648" s="489" t="s">
        <v>3819</v>
      </c>
      <c r="E648" s="474" t="s">
        <v>275</v>
      </c>
      <c r="F648" s="487">
        <v>76</v>
      </c>
      <c r="G648" s="416" t="str">
        <f>IF(F648&lt;35,"Kém",IF(F648&lt;50,"yếu",IF(F648&lt;65,"Trung bình",IF(F648&lt;80,"Khá",IF(F648&lt;90,"Tốt","Xuất sắc")))))</f>
        <v>Khá</v>
      </c>
      <c r="H648" s="474"/>
      <c r="I648" s="5"/>
      <c r="J648" s="5"/>
      <c r="K648" s="5"/>
    </row>
    <row r="649" spans="1:11" s="6" customFormat="1" ht="21.75" customHeight="1" x14ac:dyDescent="0.25">
      <c r="A649" s="420">
        <v>626</v>
      </c>
      <c r="B649" s="420">
        <v>49</v>
      </c>
      <c r="C649" s="486" t="s">
        <v>3866</v>
      </c>
      <c r="D649" s="486" t="s">
        <v>3867</v>
      </c>
      <c r="E649" s="474" t="s">
        <v>423</v>
      </c>
      <c r="F649" s="487">
        <v>80</v>
      </c>
      <c r="G649" s="416" t="str">
        <f>IF(F649&lt;35,"Kém",IF(F649&lt;50,"yếu",IF(F649&lt;65,"Trung bình",IF(F649&lt;80,"Khá",IF(F649&lt;90,"Tốt","Xuất sắc")))))</f>
        <v>Tốt</v>
      </c>
      <c r="H649" s="474"/>
      <c r="I649" s="5"/>
      <c r="J649" s="5"/>
      <c r="K649" s="5"/>
    </row>
    <row r="650" spans="1:11" s="6" customFormat="1" ht="21.75" customHeight="1" x14ac:dyDescent="0.25">
      <c r="A650" s="420">
        <v>627</v>
      </c>
      <c r="B650" s="420">
        <v>50</v>
      </c>
      <c r="C650" s="486" t="s">
        <v>3868</v>
      </c>
      <c r="D650" s="486" t="s">
        <v>3869</v>
      </c>
      <c r="E650" s="474" t="s">
        <v>855</v>
      </c>
      <c r="F650" s="487">
        <v>89</v>
      </c>
      <c r="G650" s="416" t="str">
        <f>IF(F650&lt;35,"Kém",IF(F650&lt;50,"yếu",IF(F650&lt;65,"Trung bình",IF(F650&lt;80,"Khá",IF(F650&lt;90,"Tốt","Xuất sắc")))))</f>
        <v>Tốt</v>
      </c>
      <c r="H650" s="474"/>
      <c r="I650" s="5"/>
      <c r="J650" s="5"/>
      <c r="K650" s="5"/>
    </row>
    <row r="651" spans="1:11" s="6" customFormat="1" ht="21.75" customHeight="1" x14ac:dyDescent="0.25">
      <c r="A651" s="420">
        <v>628</v>
      </c>
      <c r="B651" s="420">
        <v>51</v>
      </c>
      <c r="C651" s="224" t="s">
        <v>3870</v>
      </c>
      <c r="D651" s="244" t="s">
        <v>3871</v>
      </c>
      <c r="E651" s="88" t="s">
        <v>59</v>
      </c>
      <c r="F651" s="487">
        <v>79</v>
      </c>
      <c r="G651" s="416" t="str">
        <f>IF(F651&lt;35,"Kém",IF(F651&lt;50,"yếu",IF(F651&lt;65,"Trung bình",IF(F651&lt;80,"Khá",IF(F651&lt;90,"Tốt","Xuất sắc")))))</f>
        <v>Khá</v>
      </c>
      <c r="H651" s="474"/>
      <c r="I651" s="5"/>
      <c r="J651" s="5"/>
      <c r="K651" s="5"/>
    </row>
    <row r="652" spans="1:11" s="6" customFormat="1" ht="21.75" customHeight="1" x14ac:dyDescent="0.25">
      <c r="A652" s="420">
        <v>629</v>
      </c>
      <c r="B652" s="420">
        <v>52</v>
      </c>
      <c r="C652" s="244" t="s">
        <v>3872</v>
      </c>
      <c r="D652" s="244" t="s">
        <v>3873</v>
      </c>
      <c r="E652" s="88" t="s">
        <v>306</v>
      </c>
      <c r="F652" s="487">
        <v>85</v>
      </c>
      <c r="G652" s="416" t="str">
        <f>IF(F652&lt;35,"Kém",IF(F652&lt;50,"yếu",IF(F652&lt;65,"Trung bình",IF(F652&lt;80,"Khá",IF(F652&lt;90,"Tốt","Xuất sắc")))))</f>
        <v>Tốt</v>
      </c>
      <c r="H652" s="474"/>
      <c r="I652" s="5"/>
      <c r="J652" s="5"/>
      <c r="K652" s="5"/>
    </row>
    <row r="653" spans="1:11" s="6" customFormat="1" ht="21.75" customHeight="1" x14ac:dyDescent="0.25">
      <c r="A653" s="420">
        <v>630</v>
      </c>
      <c r="B653" s="420">
        <v>53</v>
      </c>
      <c r="C653" s="137" t="s">
        <v>3874</v>
      </c>
      <c r="D653" s="137" t="s">
        <v>3875</v>
      </c>
      <c r="E653" s="88" t="s">
        <v>60</v>
      </c>
      <c r="F653" s="487">
        <v>80</v>
      </c>
      <c r="G653" s="416" t="str">
        <f>IF(F653&lt;35,"Kém",IF(F653&lt;50,"yếu",IF(F653&lt;65,"Trung bình",IF(F653&lt;80,"Khá",IF(F653&lt;90,"Tốt","Xuất sắc")))))</f>
        <v>Tốt</v>
      </c>
      <c r="H653" s="474"/>
      <c r="I653" s="5"/>
      <c r="J653" s="5"/>
      <c r="K653" s="5"/>
    </row>
    <row r="654" spans="1:11" s="6" customFormat="1" ht="21.75" customHeight="1" x14ac:dyDescent="0.25">
      <c r="A654" s="420">
        <v>631</v>
      </c>
      <c r="B654" s="420">
        <v>54</v>
      </c>
      <c r="C654" s="137" t="s">
        <v>3876</v>
      </c>
      <c r="D654" s="137" t="s">
        <v>3877</v>
      </c>
      <c r="E654" s="88" t="s">
        <v>17</v>
      </c>
      <c r="F654" s="487">
        <v>90</v>
      </c>
      <c r="G654" s="416" t="str">
        <f>IF(F654&lt;35,"Kém",IF(F654&lt;50,"yếu",IF(F654&lt;65,"Trung bình",IF(F654&lt;80,"Khá",IF(F654&lt;90,"Tốt","Xuất sắc")))))</f>
        <v>Xuất sắc</v>
      </c>
      <c r="H654" s="474"/>
      <c r="I654" s="5"/>
      <c r="J654" s="5"/>
      <c r="K654" s="5"/>
    </row>
    <row r="655" spans="1:11" s="6" customFormat="1" ht="21.75" customHeight="1" x14ac:dyDescent="0.25">
      <c r="A655" s="420">
        <v>632</v>
      </c>
      <c r="B655" s="420">
        <v>55</v>
      </c>
      <c r="C655" s="183" t="s">
        <v>3878</v>
      </c>
      <c r="D655" s="137" t="s">
        <v>3879</v>
      </c>
      <c r="E655" s="88" t="s">
        <v>175</v>
      </c>
      <c r="F655" s="487">
        <v>10</v>
      </c>
      <c r="G655" s="416" t="str">
        <f>IF(F655&lt;35,"Kém",IF(F655&lt;50,"yếu",IF(F655&lt;65,"Trung bình",IF(F655&lt;80,"Khá",IF(F655&lt;90,"Tốt","Xuất sắc")))))</f>
        <v>Kém</v>
      </c>
      <c r="H655" s="474"/>
      <c r="I655" s="5"/>
      <c r="J655" s="5"/>
      <c r="K655" s="5"/>
    </row>
    <row r="656" spans="1:11" s="6" customFormat="1" ht="21.75" customHeight="1" x14ac:dyDescent="0.25">
      <c r="A656" s="420">
        <v>633</v>
      </c>
      <c r="B656" s="420">
        <v>56</v>
      </c>
      <c r="C656" s="137" t="s">
        <v>3880</v>
      </c>
      <c r="D656" s="137" t="s">
        <v>3740</v>
      </c>
      <c r="E656" s="88" t="s">
        <v>61</v>
      </c>
      <c r="F656" s="487">
        <v>90</v>
      </c>
      <c r="G656" s="416" t="str">
        <f>IF(F656&lt;35,"Kém",IF(F656&lt;50,"yếu",IF(F656&lt;65,"Trung bình",IF(F656&lt;80,"Khá",IF(F656&lt;90,"Tốt","Xuất sắc")))))</f>
        <v>Xuất sắc</v>
      </c>
      <c r="H656" s="474"/>
      <c r="I656" s="5"/>
      <c r="J656" s="5"/>
      <c r="K656" s="5"/>
    </row>
    <row r="657" spans="1:12" s="6" customFormat="1" ht="21.75" customHeight="1" x14ac:dyDescent="0.25">
      <c r="A657" s="420">
        <v>634</v>
      </c>
      <c r="B657" s="420">
        <v>57</v>
      </c>
      <c r="C657" s="183" t="s">
        <v>3881</v>
      </c>
      <c r="D657" s="137" t="s">
        <v>13</v>
      </c>
      <c r="E657" s="88" t="s">
        <v>84</v>
      </c>
      <c r="F657" s="487">
        <v>88</v>
      </c>
      <c r="G657" s="416" t="str">
        <f>IF(F657&lt;35,"Kém",IF(F657&lt;50,"yếu",IF(F657&lt;65,"Trung bình",IF(F657&lt;80,"Khá",IF(F657&lt;90,"Tốt","Xuất sắc")))))</f>
        <v>Tốt</v>
      </c>
      <c r="H657" s="474"/>
      <c r="I657" s="5"/>
      <c r="J657" s="5"/>
      <c r="K657" s="5"/>
    </row>
    <row r="658" spans="1:12" s="6" customFormat="1" ht="21.75" customHeight="1" x14ac:dyDescent="0.25">
      <c r="A658" s="420">
        <v>635</v>
      </c>
      <c r="B658" s="420">
        <v>58</v>
      </c>
      <c r="C658" s="183" t="s">
        <v>3882</v>
      </c>
      <c r="D658" s="137" t="s">
        <v>3883</v>
      </c>
      <c r="E658" s="88" t="s">
        <v>245</v>
      </c>
      <c r="F658" s="487">
        <v>80</v>
      </c>
      <c r="G658" s="416" t="str">
        <f>IF(F658&lt;35,"Kém",IF(F658&lt;50,"yếu",IF(F658&lt;65,"Trung bình",IF(F658&lt;80,"Khá",IF(F658&lt;90,"Tốt","Xuất sắc")))))</f>
        <v>Tốt</v>
      </c>
      <c r="H658" s="474"/>
      <c r="I658" s="5"/>
      <c r="J658" s="5"/>
      <c r="K658" s="5"/>
    </row>
    <row r="659" spans="1:12" s="6" customFormat="1" ht="21.75" customHeight="1" x14ac:dyDescent="0.25">
      <c r="A659" s="420">
        <v>636</v>
      </c>
      <c r="B659" s="420">
        <v>59</v>
      </c>
      <c r="C659" s="137" t="s">
        <v>3884</v>
      </c>
      <c r="D659" s="137" t="s">
        <v>3885</v>
      </c>
      <c r="E659" s="88" t="s">
        <v>375</v>
      </c>
      <c r="F659" s="487">
        <v>79</v>
      </c>
      <c r="G659" s="416" t="str">
        <f>IF(F659&lt;35,"Kém",IF(F659&lt;50,"yếu",IF(F659&lt;65,"Trung bình",IF(F659&lt;80,"Khá",IF(F659&lt;90,"Tốt","Xuất sắc")))))</f>
        <v>Khá</v>
      </c>
      <c r="H659" s="474"/>
      <c r="I659" s="5"/>
      <c r="J659" s="5"/>
      <c r="K659" s="5"/>
    </row>
    <row r="660" spans="1:12" s="6" customFormat="1" ht="21.75" customHeight="1" x14ac:dyDescent="0.25">
      <c r="A660" s="420">
        <v>637</v>
      </c>
      <c r="B660" s="420">
        <v>60</v>
      </c>
      <c r="C660" s="137" t="s">
        <v>3886</v>
      </c>
      <c r="D660" s="137" t="s">
        <v>402</v>
      </c>
      <c r="E660" s="88" t="s">
        <v>12</v>
      </c>
      <c r="F660" s="487">
        <v>78</v>
      </c>
      <c r="G660" s="416" t="str">
        <f>IF(F660&lt;35,"Kém",IF(F660&lt;50,"yếu",IF(F660&lt;65,"Trung bình",IF(F660&lt;80,"Khá",IF(F660&lt;90,"Tốt","Xuất sắc")))))</f>
        <v>Khá</v>
      </c>
      <c r="H660" s="474"/>
      <c r="I660" s="5"/>
      <c r="J660" s="5"/>
      <c r="K660" s="5"/>
    </row>
    <row r="661" spans="1:12" s="6" customFormat="1" ht="21.75" customHeight="1" x14ac:dyDescent="0.25">
      <c r="A661" s="420">
        <v>638</v>
      </c>
      <c r="B661" s="420">
        <v>61</v>
      </c>
      <c r="C661" s="692" t="s">
        <v>3887</v>
      </c>
      <c r="D661" s="475" t="s">
        <v>3867</v>
      </c>
      <c r="E661" s="475" t="s">
        <v>12</v>
      </c>
      <c r="F661" s="487">
        <v>0</v>
      </c>
      <c r="G661" s="416" t="str">
        <f>IF(F661&lt;35,"Kém",IF(F661&lt;50,"yếu",IF(F661&lt;65,"Trung bình",IF(F661&lt;80,"Khá",IF(F661&lt;90,"Tốt","Xuất sắc")))))</f>
        <v>Kém</v>
      </c>
      <c r="H661" s="474"/>
      <c r="I661" s="5"/>
      <c r="J661" s="5"/>
      <c r="K661" s="5"/>
    </row>
    <row r="662" spans="1:12" s="6" customFormat="1" ht="21.75" customHeight="1" x14ac:dyDescent="0.25">
      <c r="A662" s="420">
        <v>639</v>
      </c>
      <c r="B662" s="420">
        <v>62</v>
      </c>
      <c r="C662" s="137" t="s">
        <v>3888</v>
      </c>
      <c r="D662" s="137" t="s">
        <v>3787</v>
      </c>
      <c r="E662" s="88" t="s">
        <v>383</v>
      </c>
      <c r="F662" s="487">
        <v>73</v>
      </c>
      <c r="G662" s="416" t="str">
        <f>IF(F662&lt;35,"Kém",IF(F662&lt;50,"yếu",IF(F662&lt;65,"Trung bình",IF(F662&lt;80,"Khá",IF(F662&lt;90,"Tốt","Xuất sắc")))))</f>
        <v>Khá</v>
      </c>
      <c r="H662" s="474"/>
      <c r="I662" s="5"/>
      <c r="J662" s="5"/>
      <c r="K662" s="5"/>
    </row>
    <row r="663" spans="1:12" s="6" customFormat="1" ht="21.75" customHeight="1" x14ac:dyDescent="0.25">
      <c r="A663" s="420">
        <v>640</v>
      </c>
      <c r="B663" s="420">
        <v>63</v>
      </c>
      <c r="C663" s="244" t="s">
        <v>3889</v>
      </c>
      <c r="D663" s="244" t="s">
        <v>3890</v>
      </c>
      <c r="E663" s="88" t="s">
        <v>28</v>
      </c>
      <c r="F663" s="487">
        <v>82</v>
      </c>
      <c r="G663" s="416" t="str">
        <f>IF(F663&lt;35,"Kém",IF(F663&lt;50,"yếu",IF(F663&lt;65,"Trung bình",IF(F663&lt;80,"Khá",IF(F663&lt;90,"Tốt","Xuất sắc")))))</f>
        <v>Tốt</v>
      </c>
      <c r="H663" s="474"/>
      <c r="I663" s="5"/>
      <c r="J663" s="5"/>
      <c r="K663" s="5"/>
    </row>
    <row r="664" spans="1:12" s="6" customFormat="1" ht="21.75" customHeight="1" x14ac:dyDescent="0.25">
      <c r="A664" s="420">
        <v>641</v>
      </c>
      <c r="B664" s="420">
        <v>64</v>
      </c>
      <c r="C664" s="137" t="s">
        <v>3891</v>
      </c>
      <c r="D664" s="137" t="s">
        <v>3261</v>
      </c>
      <c r="E664" s="88" t="s">
        <v>161</v>
      </c>
      <c r="F664" s="487">
        <v>75</v>
      </c>
      <c r="G664" s="416" t="str">
        <f>IF(F664&lt;35,"Kém",IF(F664&lt;50,"yếu",IF(F664&lt;65,"Trung bình",IF(F664&lt;80,"Khá",IF(F664&lt;90,"Tốt","Xuất sắc")))))</f>
        <v>Khá</v>
      </c>
      <c r="H664" s="474"/>
      <c r="I664" s="5"/>
      <c r="J664" s="5"/>
      <c r="K664" s="5"/>
    </row>
    <row r="665" spans="1:12" s="6" customFormat="1" ht="21.75" customHeight="1" x14ac:dyDescent="0.25">
      <c r="A665" s="420">
        <v>642</v>
      </c>
      <c r="B665" s="420">
        <v>65</v>
      </c>
      <c r="C665" s="678" t="s">
        <v>3892</v>
      </c>
      <c r="D665" s="137" t="s">
        <v>3893</v>
      </c>
      <c r="E665" s="474" t="s">
        <v>124</v>
      </c>
      <c r="F665" s="487">
        <v>81</v>
      </c>
      <c r="G665" s="416" t="str">
        <f>IF(F665&lt;35,"Kém",IF(F665&lt;50,"yếu",IF(F665&lt;65,"Trung bình",IF(F665&lt;80,"Khá",IF(F665&lt;90,"Tốt","Xuất sắc")))))</f>
        <v>Tốt</v>
      </c>
      <c r="H665" s="474"/>
      <c r="I665" s="5"/>
      <c r="J665" s="5"/>
      <c r="K665" s="5"/>
    </row>
    <row r="666" spans="1:12" s="6" customFormat="1" ht="21.75" customHeight="1" x14ac:dyDescent="0.25">
      <c r="A666" s="420">
        <v>643</v>
      </c>
      <c r="B666" s="420">
        <v>66</v>
      </c>
      <c r="C666" s="678" t="s">
        <v>3894</v>
      </c>
      <c r="D666" s="137" t="s">
        <v>3895</v>
      </c>
      <c r="E666" s="474" t="s">
        <v>3896</v>
      </c>
      <c r="F666" s="487">
        <v>80</v>
      </c>
      <c r="G666" s="416" t="str">
        <f>IF(F666&lt;35,"Kém",IF(F666&lt;50,"yếu",IF(F666&lt;65,"Trung bình",IF(F666&lt;80,"Khá",IF(F666&lt;90,"Tốt","Xuất sắc")))))</f>
        <v>Tốt</v>
      </c>
      <c r="H666" s="474"/>
      <c r="I666" s="5"/>
      <c r="J666" s="5"/>
      <c r="K666" s="5"/>
    </row>
    <row r="667" spans="1:12" s="6" customFormat="1" ht="21.75" customHeight="1" x14ac:dyDescent="0.25">
      <c r="A667" s="490" t="s">
        <v>3897</v>
      </c>
      <c r="B667" s="491"/>
      <c r="C667" s="491"/>
      <c r="D667" s="491"/>
      <c r="E667" s="491"/>
      <c r="F667" s="491"/>
      <c r="G667" s="491"/>
      <c r="H667" s="492"/>
      <c r="I667" s="5"/>
      <c r="J667" s="5" t="s">
        <v>3898</v>
      </c>
      <c r="K667" s="5"/>
    </row>
    <row r="668" spans="1:12" s="6" customFormat="1" ht="21.75" customHeight="1" x14ac:dyDescent="0.25">
      <c r="A668" s="420">
        <v>644</v>
      </c>
      <c r="B668" s="437">
        <v>1</v>
      </c>
      <c r="C668" s="259" t="s">
        <v>3899</v>
      </c>
      <c r="D668" s="493" t="s">
        <v>1030</v>
      </c>
      <c r="E668" s="493" t="s">
        <v>34</v>
      </c>
      <c r="F668" s="257">
        <v>75</v>
      </c>
      <c r="G668" s="416" t="str">
        <f>IF(F668&lt;35,"Kém",IF(F668&lt;50,"yếu",IF(F668&lt;65,"Trung bình",IF(F668&lt;80,"Khá",IF(F668&lt;90,"Tốt","Xuất sắc")))))</f>
        <v>Khá</v>
      </c>
      <c r="H668" s="480"/>
      <c r="J668" s="68" t="s">
        <v>432</v>
      </c>
      <c r="K668" s="69" t="s">
        <v>433</v>
      </c>
      <c r="L668" s="5"/>
    </row>
    <row r="669" spans="1:12" s="6" customFormat="1" ht="21.75" customHeight="1" x14ac:dyDescent="0.25">
      <c r="A669" s="420">
        <v>645</v>
      </c>
      <c r="B669" s="437">
        <v>2</v>
      </c>
      <c r="C669" s="259" t="s">
        <v>3900</v>
      </c>
      <c r="D669" s="493" t="s">
        <v>3421</v>
      </c>
      <c r="E669" s="493" t="s">
        <v>3901</v>
      </c>
      <c r="F669" s="257">
        <v>85</v>
      </c>
      <c r="G669" s="416" t="str">
        <f>IF(F669&lt;35,"Kém",IF(F669&lt;50,"yếu",IF(F669&lt;65,"Trung bình",IF(F669&lt;80,"Khá",IF(F669&lt;90,"Tốt","Xuất sắc")))))</f>
        <v>Tốt</v>
      </c>
      <c r="H669" s="480"/>
      <c r="J669" s="70" t="s">
        <v>72</v>
      </c>
      <c r="K669" s="419">
        <f>COUNTIF($G$668:$G$708,"Xuất sắc")</f>
        <v>5</v>
      </c>
      <c r="L669" s="5"/>
    </row>
    <row r="670" spans="1:12" s="6" customFormat="1" ht="21.75" customHeight="1" x14ac:dyDescent="0.25">
      <c r="A670" s="420">
        <v>646</v>
      </c>
      <c r="B670" s="437">
        <v>3</v>
      </c>
      <c r="C670" s="259" t="s">
        <v>3902</v>
      </c>
      <c r="D670" s="493" t="s">
        <v>2331</v>
      </c>
      <c r="E670" s="493" t="s">
        <v>38</v>
      </c>
      <c r="F670" s="257">
        <v>70</v>
      </c>
      <c r="G670" s="416" t="str">
        <f>IF(F670&lt;35,"Kém",IF(F670&lt;50,"yếu",IF(F670&lt;65,"Trung bình",IF(F670&lt;80,"Khá",IF(F670&lt;90,"Tốt","Xuất sắc")))))</f>
        <v>Khá</v>
      </c>
      <c r="H670" s="480"/>
      <c r="J670" s="71" t="s">
        <v>31</v>
      </c>
      <c r="K670" s="419">
        <f>COUNTIF($G$668:$G$708,"Tốt")</f>
        <v>13</v>
      </c>
      <c r="L670" s="5"/>
    </row>
    <row r="671" spans="1:12" s="6" customFormat="1" ht="21.75" customHeight="1" x14ac:dyDescent="0.25">
      <c r="A671" s="420">
        <v>647</v>
      </c>
      <c r="B671" s="437">
        <v>4</v>
      </c>
      <c r="C671" s="259" t="s">
        <v>3903</v>
      </c>
      <c r="D671" s="493" t="s">
        <v>86</v>
      </c>
      <c r="E671" s="493" t="s">
        <v>439</v>
      </c>
      <c r="F671" s="257">
        <v>0</v>
      </c>
      <c r="G671" s="416" t="str">
        <f>IF(F671&lt;35,"Kém",IF(F671&lt;50,"yếu",IF(F671&lt;65,"Trung bình",IF(F671&lt;80,"Khá",IF(F671&lt;90,"Tốt","Xuất sắc")))))</f>
        <v>Kém</v>
      </c>
      <c r="H671" s="480"/>
      <c r="J671" s="71" t="s">
        <v>68</v>
      </c>
      <c r="K671" s="419">
        <f>COUNTIF($G$668:$G$708,"Khá")</f>
        <v>11</v>
      </c>
      <c r="L671" s="5"/>
    </row>
    <row r="672" spans="1:12" s="6" customFormat="1" ht="21.75" customHeight="1" x14ac:dyDescent="0.25">
      <c r="A672" s="420">
        <v>648</v>
      </c>
      <c r="B672" s="437">
        <v>5</v>
      </c>
      <c r="C672" s="259" t="s">
        <v>3904</v>
      </c>
      <c r="D672" s="493" t="s">
        <v>3905</v>
      </c>
      <c r="E672" s="493" t="s">
        <v>14</v>
      </c>
      <c r="F672" s="257">
        <v>93</v>
      </c>
      <c r="G672" s="416" t="str">
        <f>IF(F672&lt;35,"Kém",IF(F672&lt;50,"yếu",IF(F672&lt;65,"Trung bình",IF(F672&lt;80,"Khá",IF(F672&lt;90,"Tốt","Xuất sắc")))))</f>
        <v>Xuất sắc</v>
      </c>
      <c r="H672" s="480"/>
      <c r="J672" s="70" t="s">
        <v>96</v>
      </c>
      <c r="K672" s="419">
        <f>COUNTIF($G$668:$G$708,"Trung bình")</f>
        <v>3</v>
      </c>
      <c r="L672" s="5"/>
    </row>
    <row r="673" spans="1:12" s="6" customFormat="1" ht="21.75" customHeight="1" x14ac:dyDescent="0.25">
      <c r="A673" s="420">
        <v>649</v>
      </c>
      <c r="B673" s="437">
        <v>6</v>
      </c>
      <c r="C673" s="259" t="s">
        <v>3906</v>
      </c>
      <c r="D673" s="493" t="s">
        <v>185</v>
      </c>
      <c r="E673" s="493" t="s">
        <v>14</v>
      </c>
      <c r="F673" s="257">
        <v>68</v>
      </c>
      <c r="G673" s="416" t="str">
        <f>IF(F673&lt;35,"Kém",IF(F673&lt;50,"yếu",IF(F673&lt;65,"Trung bình",IF(F673&lt;80,"Khá",IF(F673&lt;90,"Tốt","Xuất sắc")))))</f>
        <v>Khá</v>
      </c>
      <c r="H673" s="480"/>
      <c r="J673" s="70"/>
      <c r="K673" s="419"/>
      <c r="L673" s="5"/>
    </row>
    <row r="674" spans="1:12" s="6" customFormat="1" ht="21.75" customHeight="1" x14ac:dyDescent="0.25">
      <c r="A674" s="420">
        <v>650</v>
      </c>
      <c r="B674" s="437">
        <v>7</v>
      </c>
      <c r="C674" s="259" t="s">
        <v>3907</v>
      </c>
      <c r="D674" s="493" t="s">
        <v>3908</v>
      </c>
      <c r="E674" s="493" t="s">
        <v>565</v>
      </c>
      <c r="F674" s="257">
        <v>0</v>
      </c>
      <c r="G674" s="416" t="str">
        <f>IF(F674&lt;35,"Kém",IF(F674&lt;50,"yếu",IF(F674&lt;65,"Trung bình",IF(F674&lt;80,"Khá",IF(F674&lt;90,"Tốt","Xuất sắc")))))</f>
        <v>Kém</v>
      </c>
      <c r="H674" s="480"/>
      <c r="J674" s="71" t="s">
        <v>92</v>
      </c>
      <c r="K674" s="419">
        <f>COUNTIF($G$668:$G$708,"Yếu")</f>
        <v>2</v>
      </c>
      <c r="L674" s="5"/>
    </row>
    <row r="675" spans="1:12" s="6" customFormat="1" ht="21.75" customHeight="1" x14ac:dyDescent="0.25">
      <c r="A675" s="420">
        <v>651</v>
      </c>
      <c r="B675" s="437">
        <v>8</v>
      </c>
      <c r="C675" s="259" t="s">
        <v>3909</v>
      </c>
      <c r="D675" s="493" t="s">
        <v>65</v>
      </c>
      <c r="E675" s="493" t="s">
        <v>47</v>
      </c>
      <c r="F675" s="257">
        <v>70</v>
      </c>
      <c r="G675" s="416" t="str">
        <f>IF(F675&lt;35,"Kém",IF(F675&lt;50,"yếu",IF(F675&lt;65,"Trung bình",IF(F675&lt;80,"Khá",IF(F675&lt;90,"Tốt","Xuất sắc")))))</f>
        <v>Khá</v>
      </c>
      <c r="H675" s="480"/>
      <c r="J675" s="71" t="s">
        <v>267</v>
      </c>
      <c r="K675" s="419">
        <f>COUNTIF($G$668:$G$708,"Kém")</f>
        <v>7</v>
      </c>
      <c r="L675" s="5"/>
    </row>
    <row r="676" spans="1:12" s="6" customFormat="1" ht="21.75" customHeight="1" x14ac:dyDescent="0.25">
      <c r="A676" s="420">
        <v>652</v>
      </c>
      <c r="B676" s="437">
        <v>9</v>
      </c>
      <c r="C676" s="259" t="s">
        <v>3910</v>
      </c>
      <c r="D676" s="493" t="s">
        <v>3911</v>
      </c>
      <c r="E676" s="493" t="s">
        <v>20</v>
      </c>
      <c r="F676" s="257">
        <v>80</v>
      </c>
      <c r="G676" s="416" t="str">
        <f>IF(F676&lt;35,"Kém",IF(F676&lt;50,"yếu",IF(F676&lt;65,"Trung bình",IF(F676&lt;80,"Khá",IF(F676&lt;90,"Tốt","Xuất sắc")))))</f>
        <v>Tốt</v>
      </c>
      <c r="H676" s="480"/>
      <c r="J676" s="71" t="s">
        <v>518</v>
      </c>
      <c r="K676" s="419">
        <v>0</v>
      </c>
      <c r="L676" s="5"/>
    </row>
    <row r="677" spans="1:12" s="6" customFormat="1" ht="21.75" customHeight="1" x14ac:dyDescent="0.25">
      <c r="A677" s="420">
        <v>653</v>
      </c>
      <c r="B677" s="437">
        <v>10</v>
      </c>
      <c r="C677" s="259" t="s">
        <v>3912</v>
      </c>
      <c r="D677" s="493" t="s">
        <v>82</v>
      </c>
      <c r="E677" s="493" t="s">
        <v>20</v>
      </c>
      <c r="F677" s="257">
        <v>50</v>
      </c>
      <c r="G677" s="416" t="str">
        <f>IF(F677&lt;35,"Kém",IF(F677&lt;50,"yếu",IF(F677&lt;65,"Trung bình",IF(F677&lt;80,"Khá",IF(F677&lt;90,"Tốt","Xuất sắc")))))</f>
        <v>Trung bình</v>
      </c>
      <c r="H677" s="480"/>
      <c r="J677" s="72" t="s">
        <v>434</v>
      </c>
      <c r="K677" s="73">
        <f>SUM(K669:K676)</f>
        <v>41</v>
      </c>
      <c r="L677" s="5"/>
    </row>
    <row r="678" spans="1:12" s="6" customFormat="1" ht="21.75" customHeight="1" x14ac:dyDescent="0.25">
      <c r="A678" s="420">
        <v>654</v>
      </c>
      <c r="B678" s="437">
        <v>11</v>
      </c>
      <c r="C678" s="259" t="s">
        <v>3913</v>
      </c>
      <c r="D678" s="493" t="s">
        <v>1819</v>
      </c>
      <c r="E678" s="493" t="s">
        <v>112</v>
      </c>
      <c r="F678" s="257">
        <v>73</v>
      </c>
      <c r="G678" s="416" t="str">
        <f>IF(F678&lt;35,"Kém",IF(F678&lt;50,"yếu",IF(F678&lt;65,"Trung bình",IF(F678&lt;80,"Khá",IF(F678&lt;90,"Tốt","Xuất sắc")))))</f>
        <v>Khá</v>
      </c>
      <c r="H678" s="480"/>
      <c r="J678" s="5"/>
      <c r="K678" s="5"/>
      <c r="L678" s="5"/>
    </row>
    <row r="679" spans="1:12" s="6" customFormat="1" ht="21.75" customHeight="1" x14ac:dyDescent="0.25">
      <c r="A679" s="420">
        <v>655</v>
      </c>
      <c r="B679" s="437">
        <v>12</v>
      </c>
      <c r="C679" s="259" t="s">
        <v>3914</v>
      </c>
      <c r="D679" s="493" t="s">
        <v>310</v>
      </c>
      <c r="E679" s="493" t="s">
        <v>190</v>
      </c>
      <c r="F679" s="257">
        <v>50</v>
      </c>
      <c r="G679" s="416" t="str">
        <f>IF(F679&lt;35,"Kém",IF(F679&lt;50,"yếu",IF(F679&lt;65,"Trung bình",IF(F679&lt;80,"Khá",IF(F679&lt;90,"Tốt","Xuất sắc")))))</f>
        <v>Trung bình</v>
      </c>
      <c r="H679" s="480"/>
      <c r="J679" s="5"/>
      <c r="K679" s="5"/>
      <c r="L679" s="5"/>
    </row>
    <row r="680" spans="1:12" s="6" customFormat="1" ht="21.75" customHeight="1" x14ac:dyDescent="0.25">
      <c r="A680" s="420">
        <v>656</v>
      </c>
      <c r="B680" s="437">
        <v>13</v>
      </c>
      <c r="C680" s="259" t="s">
        <v>3915</v>
      </c>
      <c r="D680" s="493" t="s">
        <v>453</v>
      </c>
      <c r="E680" s="493" t="s">
        <v>156</v>
      </c>
      <c r="F680" s="257">
        <v>85</v>
      </c>
      <c r="G680" s="416" t="str">
        <f>IF(F680&lt;35,"Kém",IF(F680&lt;50,"yếu",IF(F680&lt;65,"Trung bình",IF(F680&lt;80,"Khá",IF(F680&lt;90,"Tốt","Xuất sắc")))))</f>
        <v>Tốt</v>
      </c>
      <c r="H680" s="480"/>
      <c r="J680" s="5"/>
      <c r="K680" s="5"/>
      <c r="L680" s="5"/>
    </row>
    <row r="681" spans="1:12" s="6" customFormat="1" ht="21.75" customHeight="1" x14ac:dyDescent="0.25">
      <c r="A681" s="420">
        <v>657</v>
      </c>
      <c r="B681" s="437">
        <v>14</v>
      </c>
      <c r="C681" s="259" t="s">
        <v>3916</v>
      </c>
      <c r="D681" s="493" t="s">
        <v>3917</v>
      </c>
      <c r="E681" s="493" t="s">
        <v>21</v>
      </c>
      <c r="F681" s="257">
        <v>78</v>
      </c>
      <c r="G681" s="416" t="str">
        <f>IF(F681&lt;35,"Kém",IF(F681&lt;50,"yếu",IF(F681&lt;65,"Trung bình",IF(F681&lt;80,"Khá",IF(F681&lt;90,"Tốt","Xuất sắc")))))</f>
        <v>Khá</v>
      </c>
      <c r="H681" s="480"/>
      <c r="J681" s="5"/>
      <c r="K681" s="5"/>
      <c r="L681" s="5"/>
    </row>
    <row r="682" spans="1:12" s="6" customFormat="1" ht="21.75" customHeight="1" x14ac:dyDescent="0.25">
      <c r="A682" s="420">
        <v>658</v>
      </c>
      <c r="B682" s="437">
        <v>15</v>
      </c>
      <c r="C682" s="259" t="s">
        <v>3918</v>
      </c>
      <c r="D682" s="493" t="s">
        <v>3919</v>
      </c>
      <c r="E682" s="493" t="s">
        <v>54</v>
      </c>
      <c r="F682" s="257">
        <v>0</v>
      </c>
      <c r="G682" s="416" t="str">
        <f>IF(F682&lt;35,"Kém",IF(F682&lt;50,"yếu",IF(F682&lt;65,"Trung bình",IF(F682&lt;80,"Khá",IF(F682&lt;90,"Tốt","Xuất sắc")))))</f>
        <v>Kém</v>
      </c>
      <c r="H682" s="480"/>
      <c r="J682" s="5"/>
      <c r="K682" s="5"/>
      <c r="L682" s="5"/>
    </row>
    <row r="683" spans="1:12" s="6" customFormat="1" ht="21.75" customHeight="1" x14ac:dyDescent="0.25">
      <c r="A683" s="420">
        <v>659</v>
      </c>
      <c r="B683" s="437">
        <v>16</v>
      </c>
      <c r="C683" s="259" t="s">
        <v>3920</v>
      </c>
      <c r="D683" s="493" t="s">
        <v>3921</v>
      </c>
      <c r="E683" s="493" t="s">
        <v>313</v>
      </c>
      <c r="F683" s="257">
        <v>78</v>
      </c>
      <c r="G683" s="416" t="str">
        <f>IF(F683&lt;35,"Kém",IF(F683&lt;50,"yếu",IF(F683&lt;65,"Trung bình",IF(F683&lt;80,"Khá",IF(F683&lt;90,"Tốt","Xuất sắc")))))</f>
        <v>Khá</v>
      </c>
      <c r="H683" s="480"/>
      <c r="J683" s="5"/>
      <c r="K683" s="5"/>
      <c r="L683" s="5"/>
    </row>
    <row r="684" spans="1:12" s="6" customFormat="1" ht="21.75" customHeight="1" x14ac:dyDescent="0.25">
      <c r="A684" s="420">
        <v>660</v>
      </c>
      <c r="B684" s="437">
        <v>17</v>
      </c>
      <c r="C684" s="259" t="s">
        <v>3922</v>
      </c>
      <c r="D684" s="493" t="s">
        <v>241</v>
      </c>
      <c r="E684" s="493" t="s">
        <v>272</v>
      </c>
      <c r="F684" s="257">
        <v>45</v>
      </c>
      <c r="G684" s="416" t="str">
        <f>IF(F684&lt;35,"Kém",IF(F684&lt;50,"yếu",IF(F684&lt;65,"Trung bình",IF(F684&lt;80,"Khá",IF(F684&lt;90,"Tốt","Xuất sắc")))))</f>
        <v>yếu</v>
      </c>
      <c r="H684" s="480"/>
      <c r="J684" s="5"/>
      <c r="K684" s="5"/>
      <c r="L684" s="5"/>
    </row>
    <row r="685" spans="1:12" s="6" customFormat="1" ht="21.75" customHeight="1" x14ac:dyDescent="0.25">
      <c r="A685" s="420">
        <v>661</v>
      </c>
      <c r="B685" s="437">
        <v>18</v>
      </c>
      <c r="C685" s="259" t="s">
        <v>3923</v>
      </c>
      <c r="D685" s="493" t="s">
        <v>3924</v>
      </c>
      <c r="E685" s="493" t="s">
        <v>100</v>
      </c>
      <c r="F685" s="257">
        <v>80</v>
      </c>
      <c r="G685" s="416" t="str">
        <f>IF(F685&lt;35,"Kém",IF(F685&lt;50,"yếu",IF(F685&lt;65,"Trung bình",IF(F685&lt;80,"Khá",IF(F685&lt;90,"Tốt","Xuất sắc")))))</f>
        <v>Tốt</v>
      </c>
      <c r="H685" s="480"/>
      <c r="J685" s="5"/>
      <c r="K685" s="5"/>
      <c r="L685" s="5"/>
    </row>
    <row r="686" spans="1:12" s="6" customFormat="1" ht="21.75" customHeight="1" x14ac:dyDescent="0.25">
      <c r="A686" s="420">
        <v>662</v>
      </c>
      <c r="B686" s="437">
        <v>19</v>
      </c>
      <c r="C686" s="259" t="s">
        <v>3925</v>
      </c>
      <c r="D686" s="493" t="s">
        <v>3926</v>
      </c>
      <c r="E686" s="493" t="s">
        <v>215</v>
      </c>
      <c r="F686" s="257">
        <v>63</v>
      </c>
      <c r="G686" s="416" t="str">
        <f>IF(F686&lt;35,"Kém",IF(F686&lt;50,"yếu",IF(F686&lt;65,"Trung bình",IF(F686&lt;80,"Khá",IF(F686&lt;90,"Tốt","Xuất sắc")))))</f>
        <v>Trung bình</v>
      </c>
      <c r="H686" s="480"/>
      <c r="J686" s="5"/>
      <c r="K686" s="5"/>
      <c r="L686" s="5"/>
    </row>
    <row r="687" spans="1:12" s="6" customFormat="1" ht="21.75" customHeight="1" x14ac:dyDescent="0.25">
      <c r="A687" s="420">
        <v>663</v>
      </c>
      <c r="B687" s="437">
        <v>20</v>
      </c>
      <c r="C687" s="259" t="s">
        <v>3927</v>
      </c>
      <c r="D687" s="493" t="s">
        <v>3928</v>
      </c>
      <c r="E687" s="493" t="s">
        <v>8</v>
      </c>
      <c r="F687" s="257">
        <v>70</v>
      </c>
      <c r="G687" s="416" t="str">
        <f>IF(F687&lt;35,"Kém",IF(F687&lt;50,"yếu",IF(F687&lt;65,"Trung bình",IF(F687&lt;80,"Khá",IF(F687&lt;90,"Tốt","Xuất sắc")))))</f>
        <v>Khá</v>
      </c>
      <c r="H687" s="480"/>
      <c r="J687" s="5"/>
      <c r="K687" s="5"/>
      <c r="L687" s="5"/>
    </row>
    <row r="688" spans="1:12" s="6" customFormat="1" ht="21.75" customHeight="1" x14ac:dyDescent="0.25">
      <c r="A688" s="420">
        <v>664</v>
      </c>
      <c r="B688" s="437">
        <v>21</v>
      </c>
      <c r="C688" s="259" t="s">
        <v>3929</v>
      </c>
      <c r="D688" s="493" t="s">
        <v>278</v>
      </c>
      <c r="E688" s="493" t="s">
        <v>173</v>
      </c>
      <c r="F688" s="257">
        <v>80</v>
      </c>
      <c r="G688" s="416" t="str">
        <f>IF(F688&lt;35,"Kém",IF(F688&lt;50,"yếu",IF(F688&lt;65,"Trung bình",IF(F688&lt;80,"Khá",IF(F688&lt;90,"Tốt","Xuất sắc")))))</f>
        <v>Tốt</v>
      </c>
      <c r="H688" s="480"/>
      <c r="J688" s="5"/>
      <c r="K688" s="5"/>
      <c r="L688" s="5"/>
    </row>
    <row r="689" spans="1:12" s="6" customFormat="1" ht="21.75" customHeight="1" x14ac:dyDescent="0.25">
      <c r="A689" s="420">
        <v>665</v>
      </c>
      <c r="B689" s="437">
        <v>22</v>
      </c>
      <c r="C689" s="259" t="s">
        <v>3930</v>
      </c>
      <c r="D689" s="493" t="s">
        <v>3931</v>
      </c>
      <c r="E689" s="493" t="s">
        <v>147</v>
      </c>
      <c r="F689" s="257">
        <v>0</v>
      </c>
      <c r="G689" s="416" t="str">
        <f>IF(F689&lt;35,"Kém",IF(F689&lt;50,"yếu",IF(F689&lt;65,"Trung bình",IF(F689&lt;80,"Khá",IF(F689&lt;90,"Tốt","Xuất sắc")))))</f>
        <v>Kém</v>
      </c>
      <c r="H689" s="480"/>
      <c r="J689" s="5"/>
      <c r="K689" s="5"/>
      <c r="L689" s="5"/>
    </row>
    <row r="690" spans="1:12" s="6" customFormat="1" ht="21.75" customHeight="1" x14ac:dyDescent="0.25">
      <c r="A690" s="420">
        <v>666</v>
      </c>
      <c r="B690" s="437">
        <v>23</v>
      </c>
      <c r="C690" s="259" t="s">
        <v>3932</v>
      </c>
      <c r="D690" s="493" t="s">
        <v>3343</v>
      </c>
      <c r="E690" s="493" t="s">
        <v>3933</v>
      </c>
      <c r="F690" s="257">
        <v>85</v>
      </c>
      <c r="G690" s="416" t="str">
        <f>IF(F690&lt;35,"Kém",IF(F690&lt;50,"yếu",IF(F690&lt;65,"Trung bình",IF(F690&lt;80,"Khá",IF(F690&lt;90,"Tốt","Xuất sắc")))))</f>
        <v>Tốt</v>
      </c>
      <c r="H690" s="480"/>
      <c r="J690" s="5"/>
      <c r="K690" s="5"/>
      <c r="L690" s="5"/>
    </row>
    <row r="691" spans="1:12" s="6" customFormat="1" ht="21.75" customHeight="1" x14ac:dyDescent="0.25">
      <c r="A691" s="420">
        <v>667</v>
      </c>
      <c r="B691" s="437">
        <v>24</v>
      </c>
      <c r="C691" s="259" t="s">
        <v>3934</v>
      </c>
      <c r="D691" s="493" t="s">
        <v>3935</v>
      </c>
      <c r="E691" s="493" t="s">
        <v>180</v>
      </c>
      <c r="F691" s="257">
        <v>83</v>
      </c>
      <c r="G691" s="416" t="str">
        <f>IF(F691&lt;35,"Kém",IF(F691&lt;50,"yếu",IF(F691&lt;65,"Trung bình",IF(F691&lt;80,"Khá",IF(F691&lt;90,"Tốt","Xuất sắc")))))</f>
        <v>Tốt</v>
      </c>
      <c r="H691" s="480"/>
      <c r="J691" s="5"/>
      <c r="K691" s="5"/>
      <c r="L691" s="5"/>
    </row>
    <row r="692" spans="1:12" s="6" customFormat="1" ht="21.75" customHeight="1" x14ac:dyDescent="0.25">
      <c r="A692" s="420">
        <v>668</v>
      </c>
      <c r="B692" s="437">
        <v>25</v>
      </c>
      <c r="C692" s="259" t="s">
        <v>3936</v>
      </c>
      <c r="D692" s="493" t="s">
        <v>200</v>
      </c>
      <c r="E692" s="493" t="s">
        <v>11</v>
      </c>
      <c r="F692" s="257">
        <v>87</v>
      </c>
      <c r="G692" s="416" t="str">
        <f>IF(F692&lt;35,"Kém",IF(F692&lt;50,"yếu",IF(F692&lt;65,"Trung bình",IF(F692&lt;80,"Khá",IF(F692&lt;90,"Tốt","Xuất sắc")))))</f>
        <v>Tốt</v>
      </c>
      <c r="H692" s="480"/>
      <c r="J692" s="5"/>
      <c r="K692" s="5"/>
      <c r="L692" s="5"/>
    </row>
    <row r="693" spans="1:12" s="6" customFormat="1" ht="21.75" customHeight="1" x14ac:dyDescent="0.25">
      <c r="A693" s="420">
        <v>669</v>
      </c>
      <c r="B693" s="437">
        <v>26</v>
      </c>
      <c r="C693" s="259" t="s">
        <v>3937</v>
      </c>
      <c r="D693" s="493" t="s">
        <v>94</v>
      </c>
      <c r="E693" s="493" t="s">
        <v>423</v>
      </c>
      <c r="F693" s="257">
        <v>0</v>
      </c>
      <c r="G693" s="416" t="str">
        <f>IF(F693&lt;35,"Kém",IF(F693&lt;50,"yếu",IF(F693&lt;65,"Trung bình",IF(F693&lt;80,"Khá",IF(F693&lt;90,"Tốt","Xuất sắc")))))</f>
        <v>Kém</v>
      </c>
      <c r="H693" s="480"/>
      <c r="J693" s="5"/>
      <c r="K693" s="5"/>
      <c r="L693" s="5"/>
    </row>
    <row r="694" spans="1:12" s="6" customFormat="1" ht="21.75" customHeight="1" x14ac:dyDescent="0.25">
      <c r="A694" s="420">
        <v>670</v>
      </c>
      <c r="B694" s="437">
        <v>27</v>
      </c>
      <c r="C694" s="259" t="s">
        <v>3938</v>
      </c>
      <c r="D694" s="493" t="s">
        <v>3939</v>
      </c>
      <c r="E694" s="493" t="s">
        <v>149</v>
      </c>
      <c r="F694" s="257">
        <v>70</v>
      </c>
      <c r="G694" s="416" t="str">
        <f>IF(F694&lt;35,"Kém",IF(F694&lt;50,"yếu",IF(F694&lt;65,"Trung bình",IF(F694&lt;80,"Khá",IF(F694&lt;90,"Tốt","Xuất sắc")))))</f>
        <v>Khá</v>
      </c>
      <c r="H694" s="480"/>
      <c r="J694" s="5"/>
      <c r="K694" s="5"/>
      <c r="L694" s="5"/>
    </row>
    <row r="695" spans="1:12" s="6" customFormat="1" ht="21.75" customHeight="1" x14ac:dyDescent="0.25">
      <c r="A695" s="420">
        <v>671</v>
      </c>
      <c r="B695" s="437">
        <v>28</v>
      </c>
      <c r="C695" s="259" t="s">
        <v>3940</v>
      </c>
      <c r="D695" s="493" t="s">
        <v>703</v>
      </c>
      <c r="E695" s="493" t="s">
        <v>17</v>
      </c>
      <c r="F695" s="257">
        <v>92</v>
      </c>
      <c r="G695" s="416" t="str">
        <f>IF(F695&lt;35,"Kém",IF(F695&lt;50,"yếu",IF(F695&lt;65,"Trung bình",IF(F695&lt;80,"Khá",IF(F695&lt;90,"Tốt","Xuất sắc")))))</f>
        <v>Xuất sắc</v>
      </c>
      <c r="H695" s="480"/>
      <c r="J695" s="5"/>
      <c r="K695" s="5"/>
      <c r="L695" s="5"/>
    </row>
    <row r="696" spans="1:12" s="6" customFormat="1" ht="21.75" customHeight="1" x14ac:dyDescent="0.25">
      <c r="A696" s="420">
        <v>672</v>
      </c>
      <c r="B696" s="437">
        <v>29</v>
      </c>
      <c r="C696" s="259" t="s">
        <v>3941</v>
      </c>
      <c r="D696" s="493" t="s">
        <v>44</v>
      </c>
      <c r="E696" s="493" t="s">
        <v>84</v>
      </c>
      <c r="F696" s="257">
        <v>80</v>
      </c>
      <c r="G696" s="416" t="str">
        <f>IF(F696&lt;35,"Kém",IF(F696&lt;50,"yếu",IF(F696&lt;65,"Trung bình",IF(F696&lt;80,"Khá",IF(F696&lt;90,"Tốt","Xuất sắc")))))</f>
        <v>Tốt</v>
      </c>
      <c r="H696" s="480"/>
      <c r="J696" s="5"/>
      <c r="K696" s="5"/>
      <c r="L696" s="5"/>
    </row>
    <row r="697" spans="1:12" s="6" customFormat="1" ht="21.75" customHeight="1" x14ac:dyDescent="0.25">
      <c r="A697" s="420">
        <v>673</v>
      </c>
      <c r="B697" s="437">
        <v>30</v>
      </c>
      <c r="C697" s="259" t="s">
        <v>3942</v>
      </c>
      <c r="D697" s="493" t="s">
        <v>109</v>
      </c>
      <c r="E697" s="493" t="s">
        <v>119</v>
      </c>
      <c r="F697" s="257">
        <v>93</v>
      </c>
      <c r="G697" s="416" t="str">
        <f>IF(F697&lt;35,"Kém",IF(F697&lt;50,"yếu",IF(F697&lt;65,"Trung bình",IF(F697&lt;80,"Khá",IF(F697&lt;90,"Tốt","Xuất sắc")))))</f>
        <v>Xuất sắc</v>
      </c>
      <c r="H697" s="480"/>
      <c r="J697" s="5"/>
      <c r="K697" s="5"/>
      <c r="L697" s="5"/>
    </row>
    <row r="698" spans="1:12" s="6" customFormat="1" ht="21.75" customHeight="1" x14ac:dyDescent="0.25">
      <c r="A698" s="420">
        <v>674</v>
      </c>
      <c r="B698" s="437">
        <v>31</v>
      </c>
      <c r="C698" s="259" t="s">
        <v>3943</v>
      </c>
      <c r="D698" s="493" t="s">
        <v>3944</v>
      </c>
      <c r="E698" s="493" t="s">
        <v>64</v>
      </c>
      <c r="F698" s="257">
        <v>80</v>
      </c>
      <c r="G698" s="416" t="str">
        <f>IF(F698&lt;35,"Kém",IF(F698&lt;50,"yếu",IF(F698&lt;65,"Trung bình",IF(F698&lt;80,"Khá",IF(F698&lt;90,"Tốt","Xuất sắc")))))</f>
        <v>Tốt</v>
      </c>
      <c r="H698" s="480"/>
      <c r="J698" s="5"/>
      <c r="K698" s="5"/>
      <c r="L698" s="5"/>
    </row>
    <row r="699" spans="1:12" s="6" customFormat="1" ht="21.75" customHeight="1" x14ac:dyDescent="0.25">
      <c r="A699" s="420">
        <v>675</v>
      </c>
      <c r="B699" s="658">
        <v>32</v>
      </c>
      <c r="C699" s="679" t="s">
        <v>3945</v>
      </c>
      <c r="D699" s="659" t="s">
        <v>3946</v>
      </c>
      <c r="E699" s="659" t="s">
        <v>570</v>
      </c>
      <c r="F699" s="660">
        <v>0</v>
      </c>
      <c r="G699" s="425" t="str">
        <f>IF(F699&lt;35,"Kém",IF(F699&lt;50,"yếu",IF(F699&lt;65,"Trung bình",IF(F699&lt;80,"Khá",IF(F699&lt;90,"Tốt","Xuất sắc")))))</f>
        <v>Kém</v>
      </c>
      <c r="H699" s="661"/>
      <c r="I699" s="652" t="s">
        <v>5232</v>
      </c>
      <c r="J699" s="5"/>
      <c r="K699" s="5"/>
      <c r="L699" s="5"/>
    </row>
    <row r="700" spans="1:12" s="6" customFormat="1" ht="21.75" customHeight="1" x14ac:dyDescent="0.25">
      <c r="A700" s="420">
        <v>676</v>
      </c>
      <c r="B700" s="437">
        <v>33</v>
      </c>
      <c r="C700" s="259" t="s">
        <v>3947</v>
      </c>
      <c r="D700" s="493" t="s">
        <v>3948</v>
      </c>
      <c r="E700" s="493" t="s">
        <v>122</v>
      </c>
      <c r="F700" s="257">
        <v>76</v>
      </c>
      <c r="G700" s="416" t="str">
        <f>IF(F700&lt;35,"Kém",IF(F700&lt;50,"yếu",IF(F700&lt;65,"Trung bình",IF(F700&lt;80,"Khá",IF(F700&lt;90,"Tốt","Xuất sắc")))))</f>
        <v>Khá</v>
      </c>
      <c r="H700" s="480"/>
      <c r="J700" s="5"/>
      <c r="K700" s="5"/>
      <c r="L700" s="5"/>
    </row>
    <row r="701" spans="1:12" s="6" customFormat="1" ht="21.75" customHeight="1" x14ac:dyDescent="0.25">
      <c r="A701" s="420">
        <v>677</v>
      </c>
      <c r="B701" s="437">
        <v>34</v>
      </c>
      <c r="C701" s="259" t="s">
        <v>3949</v>
      </c>
      <c r="D701" s="493" t="s">
        <v>295</v>
      </c>
      <c r="E701" s="493" t="s">
        <v>123</v>
      </c>
      <c r="F701" s="257">
        <v>49</v>
      </c>
      <c r="G701" s="416" t="str">
        <f>IF(F701&lt;35,"Kém",IF(F701&lt;50,"yếu",IF(F701&lt;65,"Trung bình",IF(F701&lt;80,"Khá",IF(F701&lt;90,"Tốt","Xuất sắc")))))</f>
        <v>yếu</v>
      </c>
      <c r="H701" s="480"/>
      <c r="J701" s="5"/>
      <c r="K701" s="5"/>
      <c r="L701" s="5"/>
    </row>
    <row r="702" spans="1:12" s="6" customFormat="1" ht="21.75" customHeight="1" x14ac:dyDescent="0.25">
      <c r="A702" s="420">
        <v>678</v>
      </c>
      <c r="B702" s="437">
        <v>35</v>
      </c>
      <c r="C702" s="259" t="s">
        <v>3950</v>
      </c>
      <c r="D702" s="493" t="s">
        <v>1830</v>
      </c>
      <c r="E702" s="493" t="s">
        <v>3951</v>
      </c>
      <c r="F702" s="257">
        <v>93</v>
      </c>
      <c r="G702" s="416" t="str">
        <f>IF(F702&lt;35,"Kém",IF(F702&lt;50,"yếu",IF(F702&lt;65,"Trung bình",IF(F702&lt;80,"Khá",IF(F702&lt;90,"Tốt","Xuất sắc")))))</f>
        <v>Xuất sắc</v>
      </c>
      <c r="H702" s="480"/>
      <c r="J702" s="5"/>
      <c r="K702" s="5"/>
      <c r="L702" s="5"/>
    </row>
    <row r="703" spans="1:12" s="6" customFormat="1" ht="21.75" customHeight="1" x14ac:dyDescent="0.25">
      <c r="A703" s="420">
        <v>679</v>
      </c>
      <c r="B703" s="437">
        <v>36</v>
      </c>
      <c r="C703" s="259" t="s">
        <v>3952</v>
      </c>
      <c r="D703" s="493" t="s">
        <v>46</v>
      </c>
      <c r="E703" s="493" t="s">
        <v>161</v>
      </c>
      <c r="F703" s="257">
        <v>87</v>
      </c>
      <c r="G703" s="416" t="str">
        <f>IF(F703&lt;35,"Kém",IF(F703&lt;50,"yếu",IF(F703&lt;65,"Trung bình",IF(F703&lt;80,"Khá",IF(F703&lt;90,"Tốt","Xuất sắc")))))</f>
        <v>Tốt</v>
      </c>
      <c r="H703" s="480"/>
      <c r="J703" s="5"/>
      <c r="K703" s="5"/>
      <c r="L703" s="5"/>
    </row>
    <row r="704" spans="1:12" s="6" customFormat="1" ht="21.75" customHeight="1" x14ac:dyDescent="0.25">
      <c r="A704" s="420">
        <v>680</v>
      </c>
      <c r="B704" s="437">
        <v>37</v>
      </c>
      <c r="C704" s="259" t="s">
        <v>3953</v>
      </c>
      <c r="D704" s="493" t="s">
        <v>3954</v>
      </c>
      <c r="E704" s="493" t="s">
        <v>991</v>
      </c>
      <c r="F704" s="257">
        <v>0</v>
      </c>
      <c r="G704" s="416" t="str">
        <f>IF(F704&lt;35,"Kém",IF(F704&lt;50,"yếu",IF(F704&lt;65,"Trung bình",IF(F704&lt;80,"Khá",IF(F704&lt;90,"Tốt","Xuất sắc")))))</f>
        <v>Kém</v>
      </c>
      <c r="H704" s="480"/>
      <c r="J704" s="5"/>
      <c r="K704" s="5"/>
      <c r="L704" s="5"/>
    </row>
    <row r="705" spans="1:14" s="6" customFormat="1" ht="21.75" customHeight="1" x14ac:dyDescent="0.25">
      <c r="A705" s="420">
        <v>681</v>
      </c>
      <c r="B705" s="437">
        <v>38</v>
      </c>
      <c r="C705" s="259" t="s">
        <v>3955</v>
      </c>
      <c r="D705" s="493" t="s">
        <v>3956</v>
      </c>
      <c r="E705" s="493" t="s">
        <v>124</v>
      </c>
      <c r="F705" s="257">
        <v>92</v>
      </c>
      <c r="G705" s="416" t="str">
        <f>IF(F705&lt;35,"Kém",IF(F705&lt;50,"yếu",IF(F705&lt;65,"Trung bình",IF(F705&lt;80,"Khá",IF(F705&lt;90,"Tốt","Xuất sắc")))))</f>
        <v>Xuất sắc</v>
      </c>
      <c r="H705" s="480"/>
      <c r="J705" s="5"/>
      <c r="K705" s="5"/>
      <c r="L705" s="5"/>
    </row>
    <row r="706" spans="1:14" s="6" customFormat="1" ht="21.75" customHeight="1" x14ac:dyDescent="0.25">
      <c r="A706" s="420">
        <v>682</v>
      </c>
      <c r="B706" s="437">
        <v>39</v>
      </c>
      <c r="C706" s="259" t="s">
        <v>3957</v>
      </c>
      <c r="D706" s="493" t="s">
        <v>499</v>
      </c>
      <c r="E706" s="493" t="s">
        <v>124</v>
      </c>
      <c r="F706" s="257">
        <v>74</v>
      </c>
      <c r="G706" s="416" t="str">
        <f>IF(F706&lt;35,"Kém",IF(F706&lt;50,"yếu",IF(F706&lt;65,"Trung bình",IF(F706&lt;80,"Khá",IF(F706&lt;90,"Tốt","Xuất sắc")))))</f>
        <v>Khá</v>
      </c>
      <c r="H706" s="480"/>
      <c r="J706" s="5"/>
      <c r="K706" s="5"/>
      <c r="L706" s="5"/>
    </row>
    <row r="707" spans="1:14" s="6" customFormat="1" ht="21.75" customHeight="1" x14ac:dyDescent="0.25">
      <c r="A707" s="420">
        <v>683</v>
      </c>
      <c r="B707" s="437">
        <v>40</v>
      </c>
      <c r="C707" s="259" t="s">
        <v>3958</v>
      </c>
      <c r="D707" s="493" t="s">
        <v>248</v>
      </c>
      <c r="E707" s="493" t="s">
        <v>66</v>
      </c>
      <c r="F707" s="257">
        <v>80</v>
      </c>
      <c r="G707" s="416" t="str">
        <f>IF(F707&lt;35,"Kém",IF(F707&lt;50,"yếu",IF(F707&lt;65,"Trung bình",IF(F707&lt;80,"Khá",IF(F707&lt;90,"Tốt","Xuất sắc")))))</f>
        <v>Tốt</v>
      </c>
      <c r="H707" s="480"/>
      <c r="J707" s="5"/>
      <c r="K707" s="5"/>
      <c r="L707" s="5"/>
    </row>
    <row r="708" spans="1:14" s="6" customFormat="1" ht="21.75" customHeight="1" x14ac:dyDescent="0.25">
      <c r="A708" s="420">
        <v>684</v>
      </c>
      <c r="B708" s="437">
        <v>41</v>
      </c>
      <c r="C708" s="259" t="s">
        <v>3959</v>
      </c>
      <c r="D708" s="493" t="s">
        <v>57</v>
      </c>
      <c r="E708" s="493" t="s">
        <v>66</v>
      </c>
      <c r="F708" s="257">
        <v>80</v>
      </c>
      <c r="G708" s="416" t="str">
        <f>IF(F708&lt;35,"Kém",IF(F708&lt;50,"yếu",IF(F708&lt;65,"Trung bình",IF(F708&lt;80,"Khá",IF(F708&lt;90,"Tốt","Xuất sắc")))))</f>
        <v>Tốt</v>
      </c>
      <c r="H708" s="480"/>
      <c r="J708" s="5"/>
      <c r="K708" s="5"/>
      <c r="L708" s="5"/>
    </row>
    <row r="709" spans="1:14" s="6" customFormat="1" ht="21.75" customHeight="1" x14ac:dyDescent="0.25">
      <c r="A709" s="494" t="s">
        <v>3960</v>
      </c>
      <c r="B709" s="495"/>
      <c r="C709" s="495"/>
      <c r="D709" s="495"/>
      <c r="E709" s="495"/>
      <c r="F709" s="495"/>
      <c r="G709" s="495"/>
      <c r="H709" s="496"/>
      <c r="I709" s="5"/>
      <c r="J709" s="5" t="s">
        <v>3961</v>
      </c>
      <c r="K709" s="5"/>
      <c r="M709" s="6" t="s">
        <v>3962</v>
      </c>
    </row>
    <row r="710" spans="1:14" s="6" customFormat="1" ht="21.75" customHeight="1" x14ac:dyDescent="0.25">
      <c r="A710" s="420">
        <v>685</v>
      </c>
      <c r="B710" s="420">
        <v>1</v>
      </c>
      <c r="C710" s="674" t="s">
        <v>3963</v>
      </c>
      <c r="D710" s="497" t="s">
        <v>3964</v>
      </c>
      <c r="E710" s="497" t="s">
        <v>34</v>
      </c>
      <c r="F710" s="498">
        <v>76</v>
      </c>
      <c r="G710" s="416" t="str">
        <f>IF(F710&lt;35,"Kém",IF(F710&lt;50,"yếu",IF(F710&lt;65,"Trung bình",IF(F710&lt;80,"Khá",IF(F710&lt;90,"Tốt","Xuất sắc")))))</f>
        <v>Khá</v>
      </c>
      <c r="H710" s="480"/>
      <c r="I710" s="5"/>
      <c r="J710" s="70" t="s">
        <v>72</v>
      </c>
      <c r="K710" s="419">
        <f>COUNTIF($G$710:$G$736,"Xuất sắc")</f>
        <v>8</v>
      </c>
      <c r="M710" s="19" t="s">
        <v>72</v>
      </c>
      <c r="N710" s="419">
        <f>COUNTIF($G$456:$G$736,"Xuất sắc")</f>
        <v>48</v>
      </c>
    </row>
    <row r="711" spans="1:14" s="6" customFormat="1" ht="21.75" customHeight="1" x14ac:dyDescent="0.25">
      <c r="A711" s="420">
        <v>686</v>
      </c>
      <c r="B711" s="420">
        <v>2</v>
      </c>
      <c r="C711" s="674" t="s">
        <v>3965</v>
      </c>
      <c r="D711" s="497" t="s">
        <v>740</v>
      </c>
      <c r="E711" s="497" t="s">
        <v>34</v>
      </c>
      <c r="F711" s="498">
        <v>90</v>
      </c>
      <c r="G711" s="416" t="str">
        <f>IF(F711&lt;35,"Kém",IF(F711&lt;50,"yếu",IF(F711&lt;65,"Trung bình",IF(F711&lt;80,"Khá",IF(F711&lt;90,"Tốt","Xuất sắc")))))</f>
        <v>Xuất sắc</v>
      </c>
      <c r="H711" s="480"/>
      <c r="I711" s="5"/>
      <c r="J711" s="71" t="s">
        <v>31</v>
      </c>
      <c r="K711" s="419">
        <f>COUNTIF($G$710:$G$736,"Tốt")</f>
        <v>4</v>
      </c>
      <c r="M711" s="11" t="s">
        <v>31</v>
      </c>
      <c r="N711" s="419">
        <f>COUNTIF($G$456:$G$736,"Tốt")</f>
        <v>85</v>
      </c>
    </row>
    <row r="712" spans="1:14" s="6" customFormat="1" ht="21.75" customHeight="1" x14ac:dyDescent="0.25">
      <c r="A712" s="420">
        <v>687</v>
      </c>
      <c r="B712" s="420">
        <v>3</v>
      </c>
      <c r="C712" s="674" t="s">
        <v>3966</v>
      </c>
      <c r="D712" s="497" t="s">
        <v>2545</v>
      </c>
      <c r="E712" s="497" t="s">
        <v>34</v>
      </c>
      <c r="F712" s="498">
        <v>94</v>
      </c>
      <c r="G712" s="416" t="str">
        <f>IF(F712&lt;35,"Kém",IF(F712&lt;50,"yếu",IF(F712&lt;65,"Trung bình",IF(F712&lt;80,"Khá",IF(F712&lt;90,"Tốt","Xuất sắc")))))</f>
        <v>Xuất sắc</v>
      </c>
      <c r="H712" s="480"/>
      <c r="I712" s="5"/>
      <c r="J712" s="71" t="s">
        <v>68</v>
      </c>
      <c r="K712" s="419">
        <f>COUNTIF($G$710:$G$736,"Khá")</f>
        <v>10</v>
      </c>
      <c r="M712" s="11" t="s">
        <v>68</v>
      </c>
      <c r="N712" s="419">
        <f>COUNTIF($G$456:$G$736,"Khá")</f>
        <v>103</v>
      </c>
    </row>
    <row r="713" spans="1:14" s="6" customFormat="1" ht="21.75" customHeight="1" x14ac:dyDescent="0.25">
      <c r="A713" s="420">
        <v>688</v>
      </c>
      <c r="B713" s="420">
        <v>4</v>
      </c>
      <c r="C713" s="674" t="s">
        <v>3967</v>
      </c>
      <c r="D713" s="497" t="s">
        <v>3968</v>
      </c>
      <c r="E713" s="497" t="s">
        <v>34</v>
      </c>
      <c r="F713" s="498">
        <v>91</v>
      </c>
      <c r="G713" s="416" t="str">
        <f>IF(F713&lt;35,"Kém",IF(F713&lt;50,"yếu",IF(F713&lt;65,"Trung bình",IF(F713&lt;80,"Khá",IF(F713&lt;90,"Tốt","Xuất sắc")))))</f>
        <v>Xuất sắc</v>
      </c>
      <c r="H713" s="480"/>
      <c r="I713" s="5"/>
      <c r="J713" s="70" t="s">
        <v>96</v>
      </c>
      <c r="K713" s="419">
        <f>COUNTIF($G$710:$G$736,"Trung bình")</f>
        <v>3</v>
      </c>
      <c r="M713" s="70" t="s">
        <v>96</v>
      </c>
      <c r="N713" s="419">
        <f>COUNTIF($G$456:$G$736,"Trung bình")</f>
        <v>17</v>
      </c>
    </row>
    <row r="714" spans="1:14" s="6" customFormat="1" ht="21.75" customHeight="1" x14ac:dyDescent="0.25">
      <c r="A714" s="420">
        <v>689</v>
      </c>
      <c r="B714" s="420">
        <v>5</v>
      </c>
      <c r="C714" s="674" t="s">
        <v>3969</v>
      </c>
      <c r="D714" s="497" t="s">
        <v>3970</v>
      </c>
      <c r="E714" s="497" t="s">
        <v>142</v>
      </c>
      <c r="F714" s="498">
        <v>90</v>
      </c>
      <c r="G714" s="416" t="str">
        <f>IF(F714&lt;35,"Kém",IF(F714&lt;50,"yếu",IF(F714&lt;65,"Trung bình",IF(F714&lt;80,"Khá",IF(F714&lt;90,"Tốt","Xuất sắc")))))</f>
        <v>Xuất sắc</v>
      </c>
      <c r="H714" s="480"/>
      <c r="I714" s="5"/>
      <c r="J714" s="71" t="s">
        <v>92</v>
      </c>
      <c r="K714" s="419">
        <f>COUNTIF($G$710:$G$736,"Yếu")</f>
        <v>0</v>
      </c>
      <c r="M714" s="11" t="s">
        <v>92</v>
      </c>
      <c r="N714" s="419">
        <f>COUNTIF($G$456:$G$736,"Yếu")</f>
        <v>4</v>
      </c>
    </row>
    <row r="715" spans="1:14" s="6" customFormat="1" ht="21.75" customHeight="1" x14ac:dyDescent="0.25">
      <c r="A715" s="420">
        <v>690</v>
      </c>
      <c r="B715" s="420">
        <v>6</v>
      </c>
      <c r="C715" s="674" t="s">
        <v>3971</v>
      </c>
      <c r="D715" s="497" t="s">
        <v>3972</v>
      </c>
      <c r="E715" s="497" t="s">
        <v>14</v>
      </c>
      <c r="F715" s="498">
        <v>64</v>
      </c>
      <c r="G715" s="416" t="str">
        <f>IF(F715&lt;35,"Kém",IF(F715&lt;50,"yếu",IF(F715&lt;65,"Trung bình",IF(F715&lt;80,"Khá",IF(F715&lt;90,"Tốt","Xuất sắc")))))</f>
        <v>Trung bình</v>
      </c>
      <c r="H715" s="480"/>
      <c r="I715" s="5"/>
      <c r="J715" s="71" t="s">
        <v>267</v>
      </c>
      <c r="K715" s="419">
        <f>COUNTIF($G$710:$G$736,"Kém")</f>
        <v>2</v>
      </c>
      <c r="M715" s="11" t="s">
        <v>267</v>
      </c>
      <c r="N715" s="419">
        <f>COUNTIF($G$456:$G$736,"Kém")</f>
        <v>20</v>
      </c>
    </row>
    <row r="716" spans="1:14" s="6" customFormat="1" ht="21.75" customHeight="1" x14ac:dyDescent="0.25">
      <c r="A716" s="420">
        <v>691</v>
      </c>
      <c r="B716" s="420">
        <v>7</v>
      </c>
      <c r="C716" s="674" t="s">
        <v>3973</v>
      </c>
      <c r="D716" s="497" t="s">
        <v>3974</v>
      </c>
      <c r="E716" s="497" t="s">
        <v>1801</v>
      </c>
      <c r="F716" s="498">
        <v>85</v>
      </c>
      <c r="G716" s="416" t="str">
        <f>IF(F716&lt;35,"Kém",IF(F716&lt;50,"yếu",IF(F716&lt;65,"Trung bình",IF(F716&lt;80,"Khá",IF(F716&lt;90,"Tốt","Xuất sắc")))))</f>
        <v>Tốt</v>
      </c>
      <c r="H716" s="480"/>
      <c r="I716" s="5"/>
      <c r="J716" s="71" t="s">
        <v>518</v>
      </c>
      <c r="K716" s="419">
        <v>0</v>
      </c>
      <c r="M716" s="11" t="s">
        <v>518</v>
      </c>
      <c r="N716" s="419">
        <v>0</v>
      </c>
    </row>
    <row r="717" spans="1:14" s="6" customFormat="1" ht="21.75" customHeight="1" x14ac:dyDescent="0.25">
      <c r="A717" s="420">
        <v>692</v>
      </c>
      <c r="B717" s="420">
        <v>8</v>
      </c>
      <c r="C717" s="674" t="s">
        <v>3975</v>
      </c>
      <c r="D717" s="497" t="s">
        <v>2743</v>
      </c>
      <c r="E717" s="497" t="s">
        <v>14</v>
      </c>
      <c r="F717" s="498">
        <v>90</v>
      </c>
      <c r="G717" s="416" t="str">
        <f>IF(F717&lt;35,"Kém",IF(F717&lt;50,"yếu",IF(F717&lt;65,"Trung bình",IF(F717&lt;80,"Khá",IF(F717&lt;90,"Tốt","Xuất sắc")))))</f>
        <v>Xuất sắc</v>
      </c>
      <c r="H717" s="480"/>
      <c r="I717" s="5"/>
      <c r="J717" s="72" t="s">
        <v>434</v>
      </c>
      <c r="K717" s="73">
        <f>SUM(K710:K716)</f>
        <v>27</v>
      </c>
      <c r="M717" s="12" t="s">
        <v>434</v>
      </c>
      <c r="N717" s="13">
        <f>SUM(N710:N716)</f>
        <v>277</v>
      </c>
    </row>
    <row r="718" spans="1:14" s="6" customFormat="1" ht="21.75" customHeight="1" x14ac:dyDescent="0.25">
      <c r="A718" s="420">
        <v>693</v>
      </c>
      <c r="B718" s="420">
        <v>9</v>
      </c>
      <c r="C718" s="674" t="s">
        <v>3976</v>
      </c>
      <c r="D718" s="497" t="s">
        <v>13</v>
      </c>
      <c r="E718" s="497" t="s">
        <v>40</v>
      </c>
      <c r="F718" s="498">
        <v>79</v>
      </c>
      <c r="G718" s="416" t="str">
        <f>IF(F718&lt;35,"Kém",IF(F718&lt;50,"yếu",IF(F718&lt;65,"Trung bình",IF(F718&lt;80,"Khá",IF(F718&lt;90,"Tốt","Xuất sắc")))))</f>
        <v>Khá</v>
      </c>
      <c r="H718" s="480"/>
      <c r="I718" s="5"/>
      <c r="J718" s="5"/>
      <c r="K718" s="5"/>
    </row>
    <row r="719" spans="1:14" s="6" customFormat="1" ht="21.75" customHeight="1" x14ac:dyDescent="0.25">
      <c r="A719" s="420">
        <v>694</v>
      </c>
      <c r="B719" s="420">
        <v>10</v>
      </c>
      <c r="C719" s="674" t="s">
        <v>3977</v>
      </c>
      <c r="D719" s="497" t="s">
        <v>3978</v>
      </c>
      <c r="E719" s="497" t="s">
        <v>61</v>
      </c>
      <c r="F719" s="498">
        <v>71</v>
      </c>
      <c r="G719" s="416" t="str">
        <f>IF(F719&lt;35,"Kém",IF(F719&lt;50,"yếu",IF(F719&lt;65,"Trung bình",IF(F719&lt;80,"Khá",IF(F719&lt;90,"Tốt","Xuất sắc")))))</f>
        <v>Khá</v>
      </c>
      <c r="H719" s="480"/>
      <c r="I719" s="5"/>
      <c r="J719" s="5"/>
      <c r="K719" s="5"/>
    </row>
    <row r="720" spans="1:14" s="6" customFormat="1" ht="21.75" customHeight="1" x14ac:dyDescent="0.25">
      <c r="A720" s="420">
        <v>695</v>
      </c>
      <c r="B720" s="420">
        <v>11</v>
      </c>
      <c r="C720" s="674" t="s">
        <v>2340</v>
      </c>
      <c r="D720" s="497" t="s">
        <v>3979</v>
      </c>
      <c r="E720" s="497" t="s">
        <v>54</v>
      </c>
      <c r="F720" s="498">
        <v>63</v>
      </c>
      <c r="G720" s="416" t="str">
        <f>IF(F720&lt;35,"Kém",IF(F720&lt;50,"yếu",IF(F720&lt;65,"Trung bình",IF(F720&lt;80,"Khá",IF(F720&lt;90,"Tốt","Xuất sắc")))))</f>
        <v>Trung bình</v>
      </c>
      <c r="H720" s="480"/>
      <c r="I720" s="5"/>
      <c r="J720" s="5"/>
      <c r="K720" s="5"/>
    </row>
    <row r="721" spans="1:11" s="6" customFormat="1" ht="21.75" customHeight="1" x14ac:dyDescent="0.25">
      <c r="A721" s="420">
        <v>696</v>
      </c>
      <c r="B721" s="420">
        <v>12</v>
      </c>
      <c r="C721" s="692" t="s">
        <v>3980</v>
      </c>
      <c r="D721" s="475" t="s">
        <v>3981</v>
      </c>
      <c r="E721" s="475" t="s">
        <v>201</v>
      </c>
      <c r="F721" s="498">
        <v>0</v>
      </c>
      <c r="G721" s="416" t="str">
        <f>IF(F721&lt;35,"Kém",IF(F721&lt;50,"yếu",IF(F721&lt;65,"Trung bình",IF(F721&lt;80,"Khá",IF(F721&lt;90,"Tốt","Xuất sắc")))))</f>
        <v>Kém</v>
      </c>
      <c r="H721" s="480"/>
      <c r="I721" s="5"/>
      <c r="J721" s="5"/>
      <c r="K721" s="5"/>
    </row>
    <row r="722" spans="1:11" s="6" customFormat="1" ht="21.75" customHeight="1" x14ac:dyDescent="0.25">
      <c r="A722" s="420">
        <v>697</v>
      </c>
      <c r="B722" s="420">
        <v>13</v>
      </c>
      <c r="C722" s="674" t="s">
        <v>3982</v>
      </c>
      <c r="D722" s="497" t="s">
        <v>3983</v>
      </c>
      <c r="E722" s="497" t="s">
        <v>20</v>
      </c>
      <c r="F722" s="498">
        <v>79</v>
      </c>
      <c r="G722" s="416" t="str">
        <f>IF(F722&lt;35,"Kém",IF(F722&lt;50,"yếu",IF(F722&lt;65,"Trung bình",IF(F722&lt;80,"Khá",IF(F722&lt;90,"Tốt","Xuất sắc")))))</f>
        <v>Khá</v>
      </c>
      <c r="H722" s="480"/>
      <c r="I722" s="5"/>
      <c r="J722" s="5"/>
      <c r="K722" s="5"/>
    </row>
    <row r="723" spans="1:11" s="6" customFormat="1" ht="21.75" customHeight="1" x14ac:dyDescent="0.25">
      <c r="A723" s="420">
        <v>698</v>
      </c>
      <c r="B723" s="420">
        <v>14</v>
      </c>
      <c r="C723" s="674" t="s">
        <v>3984</v>
      </c>
      <c r="D723" s="497" t="s">
        <v>13</v>
      </c>
      <c r="E723" s="497" t="s">
        <v>16</v>
      </c>
      <c r="F723" s="498">
        <v>81</v>
      </c>
      <c r="G723" s="416" t="str">
        <f>IF(F723&lt;35,"Kém",IF(F723&lt;50,"yếu",IF(F723&lt;65,"Trung bình",IF(F723&lt;80,"Khá",IF(F723&lt;90,"Tốt","Xuất sắc")))))</f>
        <v>Tốt</v>
      </c>
      <c r="H723" s="480"/>
      <c r="I723" s="5"/>
      <c r="J723" s="5"/>
      <c r="K723" s="5"/>
    </row>
    <row r="724" spans="1:11" s="6" customFormat="1" ht="21.75" customHeight="1" x14ac:dyDescent="0.25">
      <c r="A724" s="420">
        <v>699</v>
      </c>
      <c r="B724" s="420">
        <v>15</v>
      </c>
      <c r="C724" s="674" t="s">
        <v>3985</v>
      </c>
      <c r="D724" s="497" t="s">
        <v>3986</v>
      </c>
      <c r="E724" s="497" t="s">
        <v>272</v>
      </c>
      <c r="F724" s="498">
        <v>68</v>
      </c>
      <c r="G724" s="416" t="str">
        <f>IF(F724&lt;35,"Kém",IF(F724&lt;50,"yếu",IF(F724&lt;65,"Trung bình",IF(F724&lt;80,"Khá",IF(F724&lt;90,"Tốt","Xuất sắc")))))</f>
        <v>Khá</v>
      </c>
      <c r="H724" s="480"/>
      <c r="I724" s="5"/>
      <c r="J724" s="5"/>
      <c r="K724" s="5"/>
    </row>
    <row r="725" spans="1:11" s="6" customFormat="1" ht="21.75" customHeight="1" x14ac:dyDescent="0.25">
      <c r="A725" s="420">
        <v>700</v>
      </c>
      <c r="B725" s="420">
        <v>16</v>
      </c>
      <c r="C725" s="674" t="s">
        <v>3987</v>
      </c>
      <c r="D725" s="497" t="s">
        <v>3988</v>
      </c>
      <c r="E725" s="497" t="s">
        <v>100</v>
      </c>
      <c r="F725" s="498">
        <v>76</v>
      </c>
      <c r="G725" s="416" t="str">
        <f>IF(F725&lt;35,"Kém",IF(F725&lt;50,"yếu",IF(F725&lt;65,"Trung bình",IF(F725&lt;80,"Khá",IF(F725&lt;90,"Tốt","Xuất sắc")))))</f>
        <v>Khá</v>
      </c>
      <c r="H725" s="480"/>
      <c r="I725" s="5"/>
      <c r="J725" s="5"/>
      <c r="K725" s="5"/>
    </row>
    <row r="726" spans="1:11" s="6" customFormat="1" ht="21.75" customHeight="1" x14ac:dyDescent="0.25">
      <c r="A726" s="420">
        <v>701</v>
      </c>
      <c r="B726" s="420">
        <v>17</v>
      </c>
      <c r="C726" s="674" t="s">
        <v>3989</v>
      </c>
      <c r="D726" s="497" t="s">
        <v>3990</v>
      </c>
      <c r="E726" s="497" t="s">
        <v>26</v>
      </c>
      <c r="F726" s="498">
        <v>90</v>
      </c>
      <c r="G726" s="416" t="str">
        <f>IF(F726&lt;35,"Kém",IF(F726&lt;50,"yếu",IF(F726&lt;65,"Trung bình",IF(F726&lt;80,"Khá",IF(F726&lt;90,"Tốt","Xuất sắc")))))</f>
        <v>Xuất sắc</v>
      </c>
      <c r="H726" s="480"/>
      <c r="I726" s="5"/>
      <c r="J726" s="5"/>
      <c r="K726" s="5"/>
    </row>
    <row r="727" spans="1:11" s="6" customFormat="1" ht="21.75" customHeight="1" x14ac:dyDescent="0.25">
      <c r="A727" s="420">
        <v>702</v>
      </c>
      <c r="B727" s="420">
        <v>18</v>
      </c>
      <c r="C727" s="674" t="s">
        <v>3991</v>
      </c>
      <c r="D727" s="497" t="s">
        <v>3992</v>
      </c>
      <c r="E727" s="497" t="s">
        <v>164</v>
      </c>
      <c r="F727" s="498">
        <v>55</v>
      </c>
      <c r="G727" s="416" t="str">
        <f>IF(F727&lt;35,"Kém",IF(F727&lt;50,"yếu",IF(F727&lt;65,"Trung bình",IF(F727&lt;80,"Khá",IF(F727&lt;90,"Tốt","Xuất sắc")))))</f>
        <v>Trung bình</v>
      </c>
      <c r="H727" s="480"/>
      <c r="I727" s="5"/>
      <c r="J727" s="5"/>
      <c r="K727" s="5"/>
    </row>
    <row r="728" spans="1:11" s="6" customFormat="1" ht="21.75" customHeight="1" x14ac:dyDescent="0.25">
      <c r="A728" s="420">
        <v>703</v>
      </c>
      <c r="B728" s="420">
        <v>19</v>
      </c>
      <c r="C728" s="674" t="s">
        <v>3993</v>
      </c>
      <c r="D728" s="497" t="s">
        <v>572</v>
      </c>
      <c r="E728" s="497" t="s">
        <v>11</v>
      </c>
      <c r="F728" s="498">
        <v>90</v>
      </c>
      <c r="G728" s="416" t="str">
        <f>IF(F728&lt;35,"Kém",IF(F728&lt;50,"yếu",IF(F728&lt;65,"Trung bình",IF(F728&lt;80,"Khá",IF(F728&lt;90,"Tốt","Xuất sắc")))))</f>
        <v>Xuất sắc</v>
      </c>
      <c r="H728" s="480"/>
      <c r="I728" s="5"/>
      <c r="J728" s="5"/>
      <c r="K728" s="5"/>
    </row>
    <row r="729" spans="1:11" s="6" customFormat="1" ht="21.75" customHeight="1" x14ac:dyDescent="0.25">
      <c r="A729" s="420">
        <v>704</v>
      </c>
      <c r="B729" s="420">
        <v>20</v>
      </c>
      <c r="C729" s="674" t="s">
        <v>3994</v>
      </c>
      <c r="D729" s="497" t="s">
        <v>3995</v>
      </c>
      <c r="E729" s="497" t="s">
        <v>423</v>
      </c>
      <c r="F729" s="498">
        <v>73</v>
      </c>
      <c r="G729" s="416" t="str">
        <f>IF(F729&lt;35,"Kém",IF(F729&lt;50,"yếu",IF(F729&lt;65,"Trung bình",IF(F729&lt;80,"Khá",IF(F729&lt;90,"Tốt","Xuất sắc")))))</f>
        <v>Khá</v>
      </c>
      <c r="H729" s="480"/>
      <c r="I729" s="5"/>
      <c r="J729" s="5"/>
      <c r="K729" s="5"/>
    </row>
    <row r="730" spans="1:11" s="6" customFormat="1" ht="21.75" customHeight="1" x14ac:dyDescent="0.25">
      <c r="A730" s="420">
        <v>705</v>
      </c>
      <c r="B730" s="420">
        <v>21</v>
      </c>
      <c r="C730" s="674" t="s">
        <v>3996</v>
      </c>
      <c r="D730" s="497" t="s">
        <v>3261</v>
      </c>
      <c r="E730" s="497" t="s">
        <v>117</v>
      </c>
      <c r="F730" s="498">
        <v>83</v>
      </c>
      <c r="G730" s="416" t="str">
        <f>IF(F730&lt;35,"Kém",IF(F730&lt;50,"yếu",IF(F730&lt;65,"Trung bình",IF(F730&lt;80,"Khá",IF(F730&lt;90,"Tốt","Xuất sắc")))))</f>
        <v>Tốt</v>
      </c>
      <c r="H730" s="480"/>
      <c r="I730" s="5"/>
      <c r="J730" s="5"/>
      <c r="K730" s="5"/>
    </row>
    <row r="731" spans="1:11" s="6" customFormat="1" ht="21.75" customHeight="1" x14ac:dyDescent="0.25">
      <c r="A731" s="420">
        <v>706</v>
      </c>
      <c r="B731" s="420">
        <v>22</v>
      </c>
      <c r="C731" s="674" t="s">
        <v>3997</v>
      </c>
      <c r="D731" s="497" t="s">
        <v>3998</v>
      </c>
      <c r="E731" s="497" t="s">
        <v>63</v>
      </c>
      <c r="F731" s="498">
        <v>90</v>
      </c>
      <c r="G731" s="416" t="str">
        <f>IF(F731&lt;35,"Kém",IF(F731&lt;50,"yếu",IF(F731&lt;65,"Trung bình",IF(F731&lt;80,"Khá",IF(F731&lt;90,"Tốt","Xuất sắc")))))</f>
        <v>Xuất sắc</v>
      </c>
      <c r="H731" s="480"/>
      <c r="I731" s="5"/>
      <c r="J731" s="5"/>
      <c r="K731" s="5"/>
    </row>
    <row r="732" spans="1:11" s="6" customFormat="1" ht="21.75" customHeight="1" x14ac:dyDescent="0.25">
      <c r="A732" s="420">
        <v>707</v>
      </c>
      <c r="B732" s="420">
        <v>23</v>
      </c>
      <c r="C732" s="674" t="s">
        <v>3999</v>
      </c>
      <c r="D732" s="497" t="s">
        <v>4000</v>
      </c>
      <c r="E732" s="497" t="s">
        <v>12</v>
      </c>
      <c r="F732" s="498">
        <v>81</v>
      </c>
      <c r="G732" s="416" t="str">
        <f>IF(F732&lt;35,"Kém",IF(F732&lt;50,"yếu",IF(F732&lt;65,"Trung bình",IF(F732&lt;80,"Khá",IF(F732&lt;90,"Tốt","Xuất sắc")))))</f>
        <v>Tốt</v>
      </c>
      <c r="H732" s="480"/>
      <c r="I732" s="5"/>
      <c r="J732" s="5"/>
      <c r="K732" s="5"/>
    </row>
    <row r="733" spans="1:11" s="6" customFormat="1" ht="21.75" customHeight="1" x14ac:dyDescent="0.25">
      <c r="A733" s="420">
        <v>708</v>
      </c>
      <c r="B733" s="420">
        <v>24</v>
      </c>
      <c r="C733" s="674" t="s">
        <v>4001</v>
      </c>
      <c r="D733" s="497" t="s">
        <v>402</v>
      </c>
      <c r="E733" s="497" t="s">
        <v>12</v>
      </c>
      <c r="F733" s="498">
        <v>71</v>
      </c>
      <c r="G733" s="416" t="str">
        <f>IF(F733&lt;35,"Kém",IF(F733&lt;50,"yếu",IF(F733&lt;65,"Trung bình",IF(F733&lt;80,"Khá",IF(F733&lt;90,"Tốt","Xuất sắc")))))</f>
        <v>Khá</v>
      </c>
      <c r="H733" s="480"/>
      <c r="I733" s="5"/>
      <c r="J733" s="5"/>
      <c r="K733" s="5"/>
    </row>
    <row r="734" spans="1:11" s="6" customFormat="1" ht="21.75" customHeight="1" x14ac:dyDescent="0.25">
      <c r="A734" s="420">
        <v>709</v>
      </c>
      <c r="B734" s="420">
        <v>25</v>
      </c>
      <c r="C734" s="692" t="s">
        <v>4002</v>
      </c>
      <c r="D734" s="475" t="s">
        <v>4003</v>
      </c>
      <c r="E734" s="475" t="s">
        <v>4004</v>
      </c>
      <c r="F734" s="498">
        <v>0</v>
      </c>
      <c r="G734" s="416" t="str">
        <f>IF(F734&lt;35,"Kém",IF(F734&lt;50,"yếu",IF(F734&lt;65,"Trung bình",IF(F734&lt;80,"Khá",IF(F734&lt;90,"Tốt","Xuất sắc")))))</f>
        <v>Kém</v>
      </c>
      <c r="H734" s="480"/>
      <c r="I734" s="5"/>
      <c r="J734" s="5"/>
      <c r="K734" s="5"/>
    </row>
    <row r="735" spans="1:11" s="6" customFormat="1" ht="21.75" customHeight="1" x14ac:dyDescent="0.25">
      <c r="A735" s="420">
        <v>710</v>
      </c>
      <c r="B735" s="420">
        <v>26</v>
      </c>
      <c r="C735" s="674" t="s">
        <v>4005</v>
      </c>
      <c r="D735" s="497" t="s">
        <v>270</v>
      </c>
      <c r="E735" s="497" t="s">
        <v>139</v>
      </c>
      <c r="F735" s="498">
        <v>71</v>
      </c>
      <c r="G735" s="416" t="str">
        <f>IF(F735&lt;35,"Kém",IF(F735&lt;50,"yếu",IF(F735&lt;65,"Trung bình",IF(F735&lt;80,"Khá",IF(F735&lt;90,"Tốt","Xuất sắc")))))</f>
        <v>Khá</v>
      </c>
      <c r="H735" s="480"/>
      <c r="I735" s="5"/>
      <c r="J735" s="5"/>
      <c r="K735" s="5"/>
    </row>
    <row r="736" spans="1:11" s="6" customFormat="1" ht="21.75" customHeight="1" x14ac:dyDescent="0.25">
      <c r="A736" s="420">
        <v>711</v>
      </c>
      <c r="B736" s="420">
        <v>27</v>
      </c>
      <c r="C736" s="674" t="s">
        <v>4006</v>
      </c>
      <c r="D736" s="497" t="s">
        <v>4007</v>
      </c>
      <c r="E736" s="497" t="s">
        <v>66</v>
      </c>
      <c r="F736" s="498">
        <v>78</v>
      </c>
      <c r="G736" s="416" t="str">
        <f>IF(F736&lt;35,"Kém",IF(F736&lt;50,"yếu",IF(F736&lt;65,"Trung bình",IF(F736&lt;80,"Khá",IF(F736&lt;90,"Tốt","Xuất sắc")))))</f>
        <v>Khá</v>
      </c>
      <c r="H736" s="480"/>
      <c r="I736" s="5"/>
      <c r="J736" s="5"/>
      <c r="K736" s="5"/>
    </row>
    <row r="737" spans="3:20" s="5" customFormat="1" x14ac:dyDescent="0.25">
      <c r="C737" s="32"/>
      <c r="E737" s="32"/>
      <c r="F737" s="39"/>
      <c r="H737" s="39"/>
    </row>
    <row r="738" spans="3:20" s="5" customFormat="1" x14ac:dyDescent="0.25">
      <c r="C738" s="10" t="s">
        <v>432</v>
      </c>
      <c r="D738" s="18" t="s">
        <v>433</v>
      </c>
      <c r="E738" s="32"/>
      <c r="F738" s="39"/>
      <c r="G738" s="499" t="s">
        <v>586</v>
      </c>
      <c r="H738" s="500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3:20" s="5" customFormat="1" x14ac:dyDescent="0.25">
      <c r="C739" s="19" t="s">
        <v>72</v>
      </c>
      <c r="D739" s="419">
        <f>COUNTIF($G$10:$G$736,"Xuất sắc")</f>
        <v>144</v>
      </c>
      <c r="E739" s="39"/>
      <c r="F739" s="39"/>
      <c r="G739" s="474" t="s">
        <v>111</v>
      </c>
      <c r="H739" s="419">
        <f>COUNTIF($H$10:$H$736,"VPQC")</f>
        <v>10</v>
      </c>
      <c r="I739" s="7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3:20" s="5" customFormat="1" x14ac:dyDescent="0.25">
      <c r="C740" s="11" t="s">
        <v>31</v>
      </c>
      <c r="D740" s="419">
        <f>COUNTIF($G$10:$G$736,"Tốt")</f>
        <v>277</v>
      </c>
      <c r="E740" s="32"/>
      <c r="F740" s="39"/>
      <c r="G740" s="474"/>
      <c r="H740" s="419"/>
      <c r="I740" s="7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3:20" s="5" customFormat="1" x14ac:dyDescent="0.25">
      <c r="C741" s="11" t="s">
        <v>68</v>
      </c>
      <c r="D741" s="419">
        <f>COUNTIF($G$10:$G$736,"Khá")</f>
        <v>190</v>
      </c>
      <c r="E741" s="32"/>
      <c r="F741" s="39"/>
      <c r="H741" s="39"/>
      <c r="I741" s="7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3:20" s="5" customFormat="1" x14ac:dyDescent="0.25">
      <c r="C742" s="19" t="s">
        <v>96</v>
      </c>
      <c r="D742" s="419">
        <f>COUNTIF($G$10:$G$736,"Trung bình")</f>
        <v>42</v>
      </c>
      <c r="E742" s="39"/>
      <c r="F742" s="39"/>
      <c r="G742" s="39"/>
      <c r="H742" s="39"/>
      <c r="I742" s="7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3:20" s="5" customFormat="1" x14ac:dyDescent="0.25">
      <c r="C743" s="11" t="s">
        <v>92</v>
      </c>
      <c r="D743" s="419">
        <f>COUNTIF($G$10:$G$736,"Yếu")</f>
        <v>23</v>
      </c>
      <c r="E743" s="32"/>
      <c r="F743" s="39"/>
      <c r="H743" s="39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3:20" s="5" customFormat="1" x14ac:dyDescent="0.25">
      <c r="C744" s="11" t="s">
        <v>267</v>
      </c>
      <c r="D744" s="419">
        <f>COUNTIF($G$10:$G$736,"Kém")</f>
        <v>31</v>
      </c>
      <c r="E744" s="32"/>
      <c r="F744" s="39"/>
      <c r="H744" s="39"/>
    </row>
    <row r="745" spans="3:20" s="5" customFormat="1" x14ac:dyDescent="0.25">
      <c r="C745" s="11" t="s">
        <v>518</v>
      </c>
      <c r="D745" s="419">
        <f xml:space="preserve"> COUNTIF($H$10:$H$736,"Bảo lưu")</f>
        <v>4</v>
      </c>
      <c r="E745" s="32"/>
      <c r="F745" s="39"/>
      <c r="H745" s="39"/>
    </row>
    <row r="746" spans="3:20" s="5" customFormat="1" x14ac:dyDescent="0.25">
      <c r="C746" s="12" t="s">
        <v>434</v>
      </c>
      <c r="D746" s="13">
        <f>SUM(D739:D745)</f>
        <v>711</v>
      </c>
      <c r="E746" s="32"/>
      <c r="F746" s="39"/>
      <c r="H746" s="39"/>
      <c r="I746" s="76"/>
      <c r="J746" s="98"/>
      <c r="K746" s="98"/>
      <c r="L746" s="98"/>
      <c r="M746" s="98"/>
      <c r="N746" s="98"/>
      <c r="O746" s="98"/>
      <c r="P746" s="98"/>
      <c r="Q746" s="98"/>
      <c r="R746" s="98"/>
      <c r="S746" s="98"/>
    </row>
  </sheetData>
  <mergeCells count="25">
    <mergeCell ref="A709:H709"/>
    <mergeCell ref="G738:H738"/>
    <mergeCell ref="J746:S746"/>
    <mergeCell ref="A12:H12"/>
    <mergeCell ref="A84:H84"/>
    <mergeCell ref="A150:H150"/>
    <mergeCell ref="A184:C184"/>
    <mergeCell ref="A212:H212"/>
    <mergeCell ref="A275:H275"/>
    <mergeCell ref="A344:H344"/>
    <mergeCell ref="A401:H401"/>
    <mergeCell ref="A438:C438"/>
    <mergeCell ref="A455:H455"/>
    <mergeCell ref="A525:C525"/>
    <mergeCell ref="A600:H600"/>
    <mergeCell ref="A667:H667"/>
    <mergeCell ref="A1:D1"/>
    <mergeCell ref="A2:D2"/>
    <mergeCell ref="A7:H7"/>
    <mergeCell ref="A4:H4"/>
    <mergeCell ref="A5:H5"/>
    <mergeCell ref="A6:H6"/>
    <mergeCell ref="E1:H1"/>
    <mergeCell ref="E2:H2"/>
    <mergeCell ref="A10:C10"/>
  </mergeCells>
  <hyperlinks>
    <hyperlink ref="C526" r:id="rId1" display="javascript: OpenStudentDetail(%22311f29a986ab4982944c5f0f88bde133%22)"/>
    <hyperlink ref="C528" r:id="rId2" display="javascript: OpenStudentDetail(%221008CC767A984412BD25105651995EC4%22)"/>
    <hyperlink ref="C529" r:id="rId3" display="javascript: OpenStudentDetail(%221c2e59be9242417b936d140c329cd9cd%22)"/>
    <hyperlink ref="C530" r:id="rId4" display="javascript: OpenStudentDetail(%220db05bdf93fe4e108850e228133aea71%22)"/>
    <hyperlink ref="C531" r:id="rId5" display="javascript: OpenStudentDetail(%22d780afd8238743b2a6c9bff65456634f%22)"/>
    <hyperlink ref="C532" r:id="rId6" display="javascript: OpenStudentDetail(%22becad97b497b4b2a922ec51b894fba3f%22)"/>
    <hyperlink ref="C533" r:id="rId7" display="javascript: OpenStudentDetail(%2270a8196fd2904360a10cbbe1412abfa2%22)"/>
    <hyperlink ref="C534" r:id="rId8" display="javascript: OpenStudentDetail(%225cbc4d96339e4990bac8a1f1ac9f8c71%22)"/>
    <hyperlink ref="C535" r:id="rId9" display="javascript: OpenStudentDetail(%227fc70cef17cc48aa83da0b11e3e5bb31%22)"/>
    <hyperlink ref="C536" r:id="rId10" display="javascript: OpenStudentDetail(%221be4fb2b76e9438c941d7b924a055669%22)"/>
    <hyperlink ref="C537" r:id="rId11" display="javascript: OpenStudentDetail(%2219E7BAD652E14963982C2FB381610EE2%22)"/>
    <hyperlink ref="C538" r:id="rId12" display="javascript: OpenStudentDetail(%2260af533b6365498db2d4ed6f28830929%22)"/>
    <hyperlink ref="C539" r:id="rId13" display="javascript: OpenStudentDetail(%225e87c50f6da140deaa188b098fcd40b9%22)"/>
    <hyperlink ref="C540" r:id="rId14" display="javascript: OpenStudentDetail(%2292ba562681fb4f2ca8d3a51e1473ae6a%22)"/>
    <hyperlink ref="C541" r:id="rId15" display="javascript: OpenStudentDetail(%22cfea44584e51426693b66bc92a56cb0b%22)"/>
    <hyperlink ref="C542" r:id="rId16" display="javascript: OpenStudentDetail(%22b2319cbfee304d7199a7a125c68f274a%22)"/>
    <hyperlink ref="C543" r:id="rId17" display="javascript: OpenStudentDetail(%223e1059dd29554e5eba7f7ab48902f2b4%22)"/>
    <hyperlink ref="C544" r:id="rId18" display="javascript: OpenStudentDetail(%22f9446efbc97e4b489e7adfbee0d550a3%22)"/>
    <hyperlink ref="C545" r:id="rId19" display="javascript: OpenStudentDetail(%226d8b6046319c4fe980343d2388ca7e0d%22)"/>
    <hyperlink ref="C546" r:id="rId20" display="javascript: OpenStudentDetail(%22a7ed16199b4244388f6d034003258028%22)"/>
    <hyperlink ref="C547" r:id="rId21" display="javascript: OpenStudentDetail(%22b1d7a6acade84bdc873617a197457081%22)"/>
    <hyperlink ref="C548" r:id="rId22" display="javascript: OpenStudentDetail(%22f3b9945f303f43e2a4d485ace949cb46%22)"/>
    <hyperlink ref="C549" r:id="rId23" display="javascript: OpenStudentDetail(%2225b037ef61474ea884fc672b3d21f1c2%22)"/>
    <hyperlink ref="C550" r:id="rId24" display="javascript: OpenStudentDetail(%22e9697f2fc348426cae56044686d705ce%22)"/>
    <hyperlink ref="C551" r:id="rId25" display="javascript: OpenStudentDetail(%2223d24746c34e4db0b8f783b557cbfb82%22)"/>
    <hyperlink ref="C552" r:id="rId26" display="javascript: OpenStudentDetail(%22d8fd4776bbc34f289ccc57949c087b45%22)"/>
    <hyperlink ref="C553" r:id="rId27" display="javascript: OpenStudentDetail(%22f6c5c2b03e4c4d99b6c1914e1e006ad0%22)"/>
    <hyperlink ref="C554" r:id="rId28" display="javascript: OpenStudentDetail(%220ab834ce4e634fd185ae950dbdc1eda0%22)"/>
    <hyperlink ref="C555" r:id="rId29" display="javascript: OpenStudentDetail(%222460a62078ca40c29f6388acd543184f%22)"/>
    <hyperlink ref="C556" r:id="rId30" display="javascript: OpenStudentDetail(%2224072ad692ac47a0930562a3505701fa%22)"/>
    <hyperlink ref="C557" r:id="rId31" display="javascript: OpenStudentDetail(%22937ee7cdc4b140e680318009afa0923f%22)"/>
    <hyperlink ref="C558" r:id="rId32" display="javascript: OpenStudentDetail(%22889A31DAAA2645EE988DBFCA156B0EC5%22)"/>
    <hyperlink ref="C559" r:id="rId33" display="javascript: OpenStudentDetail(%22692f1149cf544859905438daf9a438e7%22)"/>
    <hyperlink ref="C560" r:id="rId34" display="javascript: OpenStudentDetail(%2261986a55e06b48b996c5b910be010a99%22)"/>
    <hyperlink ref="C561" r:id="rId35" display="javascript: OpenStudentDetail(%222f2cdf80999242f7bd0c0220ad6a90c8%22)"/>
    <hyperlink ref="C562" r:id="rId36" display="javascript: OpenStudentDetail(%22abc1af20734d43e2ab0bae06e0b2c629%22)"/>
    <hyperlink ref="C527" r:id="rId37" display="javascript: OpenStudentDetail(%2202f30c6b793a401092a8662a09e191f9%22)"/>
    <hyperlink ref="C563:C590" r:id="rId38" display="javascript: OpenStudentDetail(%22abc1af20734d43e2ab0bae06e0b2c629%22)"/>
    <hyperlink ref="C591:C599" r:id="rId39" display="javascript: OpenStudentDetail(%22abc1af20734d43e2ab0bae06e0b2c629%22)"/>
  </hyperlinks>
  <pageMargins left="0.45" right="0.45" top="0.5" bottom="0.7" header="0.3" footer="0.3"/>
  <pageSetup paperSize="9" orientation="portrait" verticalDpi="0" r:id="rId40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topLeftCell="A411" zoomScaleNormal="100" workbookViewId="0">
      <selection activeCell="G423" sqref="G423"/>
    </sheetView>
  </sheetViews>
  <sheetFormatPr defaultRowHeight="15.75" x14ac:dyDescent="0.25"/>
  <cols>
    <col min="1" max="1" width="4.5" style="5" customWidth="1"/>
    <col min="2" max="2" width="5" style="5" customWidth="1"/>
    <col min="3" max="3" width="17.875" style="5" customWidth="1"/>
    <col min="4" max="4" width="17.75" style="5" customWidth="1"/>
    <col min="5" max="5" width="10.5" style="55" customWidth="1"/>
    <col min="6" max="6" width="6.875" style="5" customWidth="1"/>
    <col min="7" max="7" width="10.75" style="28" customWidth="1"/>
    <col min="8" max="8" width="17.5" style="37" customWidth="1"/>
    <col min="9" max="16384" width="9" style="5"/>
  </cols>
  <sheetData>
    <row r="1" spans="1:8" s="4" customFormat="1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8" s="4" customFormat="1" x14ac:dyDescent="0.25">
      <c r="A2" s="92" t="s">
        <v>3</v>
      </c>
      <c r="B2" s="92"/>
      <c r="C2" s="92"/>
      <c r="D2" s="92"/>
      <c r="E2" s="92" t="s">
        <v>300</v>
      </c>
      <c r="F2" s="92"/>
      <c r="G2" s="92"/>
      <c r="H2" s="92"/>
    </row>
    <row r="3" spans="1:8" s="4" customFormat="1" x14ac:dyDescent="0.25">
      <c r="A3" s="24"/>
      <c r="B3" s="24"/>
      <c r="C3" s="24"/>
      <c r="D3" s="2"/>
      <c r="E3" s="54"/>
      <c r="F3" s="23"/>
      <c r="G3" s="23"/>
      <c r="H3" s="35"/>
    </row>
    <row r="4" spans="1:8" s="27" customFormat="1" ht="18.75" x14ac:dyDescent="0.3">
      <c r="A4" s="96" t="s">
        <v>435</v>
      </c>
      <c r="B4" s="96"/>
      <c r="C4" s="96"/>
      <c r="D4" s="96"/>
      <c r="E4" s="96"/>
      <c r="F4" s="96"/>
      <c r="G4" s="96"/>
      <c r="H4" s="96"/>
    </row>
    <row r="5" spans="1:8" s="27" customFormat="1" ht="18.75" x14ac:dyDescent="0.3">
      <c r="A5" s="96" t="s">
        <v>589</v>
      </c>
      <c r="B5" s="96"/>
      <c r="C5" s="96"/>
      <c r="D5" s="96"/>
      <c r="E5" s="96"/>
      <c r="F5" s="96"/>
      <c r="G5" s="96"/>
      <c r="H5" s="96"/>
    </row>
    <row r="6" spans="1:8" s="4" customFormat="1" ht="15" customHeight="1" x14ac:dyDescent="0.25">
      <c r="A6" s="100" t="s">
        <v>576</v>
      </c>
      <c r="B6" s="100"/>
      <c r="C6" s="100"/>
      <c r="D6" s="100"/>
      <c r="E6" s="100"/>
      <c r="F6" s="100"/>
      <c r="G6" s="100"/>
      <c r="H6" s="100"/>
    </row>
    <row r="7" spans="1:8" s="4" customFormat="1" ht="23.25" customHeight="1" x14ac:dyDescent="0.25">
      <c r="A7" s="95" t="s">
        <v>590</v>
      </c>
      <c r="B7" s="95"/>
      <c r="C7" s="95"/>
      <c r="D7" s="95"/>
      <c r="E7" s="95"/>
      <c r="F7" s="95"/>
      <c r="G7" s="95"/>
      <c r="H7" s="95"/>
    </row>
    <row r="8" spans="1:8" ht="7.5" customHeight="1" x14ac:dyDescent="0.25"/>
    <row r="9" spans="1:8" s="43" customFormat="1" ht="19.5" customHeight="1" x14ac:dyDescent="0.25">
      <c r="A9" s="501" t="s">
        <v>4008</v>
      </c>
      <c r="B9" s="501"/>
      <c r="C9" s="501"/>
      <c r="D9" s="501"/>
      <c r="E9" s="501"/>
      <c r="F9" s="501"/>
      <c r="G9" s="501"/>
      <c r="H9" s="501"/>
    </row>
    <row r="10" spans="1:8" s="43" customFormat="1" ht="55.5" customHeight="1" x14ac:dyDescent="0.25">
      <c r="A10" s="412" t="s">
        <v>105</v>
      </c>
      <c r="B10" s="412" t="s">
        <v>105</v>
      </c>
      <c r="C10" s="502" t="s">
        <v>32</v>
      </c>
      <c r="D10" s="502" t="s">
        <v>33</v>
      </c>
      <c r="E10" s="503" t="s">
        <v>141</v>
      </c>
      <c r="F10" s="504" t="s">
        <v>559</v>
      </c>
      <c r="G10" s="502" t="s">
        <v>4</v>
      </c>
      <c r="H10" s="502" t="s">
        <v>0</v>
      </c>
    </row>
    <row r="11" spans="1:8" s="43" customFormat="1" ht="19.5" customHeight="1" x14ac:dyDescent="0.25">
      <c r="A11" s="419">
        <v>1</v>
      </c>
      <c r="B11" s="419">
        <v>1</v>
      </c>
      <c r="C11" s="505" t="s">
        <v>4009</v>
      </c>
      <c r="D11" s="506" t="s">
        <v>4010</v>
      </c>
      <c r="E11" s="506" t="s">
        <v>67</v>
      </c>
      <c r="F11" s="507">
        <v>70</v>
      </c>
      <c r="G11" s="508" t="str">
        <f>IF(F11&gt;=90,"Xuất sắc", IF(F11&gt;=80,"Tốt",IF(F11&gt;=65,"Khá",IF(F11&gt;=50,"Trung bình",IF(F11&gt;=35,"Yếu","Kém")))))</f>
        <v>Khá</v>
      </c>
      <c r="H11" s="498"/>
    </row>
    <row r="12" spans="1:8" s="43" customFormat="1" ht="19.5" customHeight="1" x14ac:dyDescent="0.25">
      <c r="A12" s="419">
        <v>2</v>
      </c>
      <c r="B12" s="419">
        <v>2</v>
      </c>
      <c r="C12" s="505" t="s">
        <v>4011</v>
      </c>
      <c r="D12" s="506" t="s">
        <v>4012</v>
      </c>
      <c r="E12" s="506" t="s">
        <v>34</v>
      </c>
      <c r="F12" s="509">
        <v>100</v>
      </c>
      <c r="G12" s="508" t="str">
        <f t="shared" ref="G12:G50" si="0">IF(F12&gt;=90,"Xuất sắc", IF(F12&gt;=80,"Tốt",IF(F12&gt;=65,"Khá",IF(F12&gt;=50,"Trung bình",IF(F12&gt;=35,"Yếu","Kém")))))</f>
        <v>Xuất sắc</v>
      </c>
      <c r="H12" s="498"/>
    </row>
    <row r="13" spans="1:8" s="43" customFormat="1" ht="19.5" customHeight="1" x14ac:dyDescent="0.25">
      <c r="A13" s="419">
        <v>3</v>
      </c>
      <c r="B13" s="419">
        <v>3</v>
      </c>
      <c r="C13" s="505" t="s">
        <v>4013</v>
      </c>
      <c r="D13" s="506" t="s">
        <v>4014</v>
      </c>
      <c r="E13" s="506" t="s">
        <v>34</v>
      </c>
      <c r="F13" s="509">
        <v>80</v>
      </c>
      <c r="G13" s="508" t="str">
        <f t="shared" si="0"/>
        <v>Tốt</v>
      </c>
      <c r="H13" s="498"/>
    </row>
    <row r="14" spans="1:8" s="43" customFormat="1" ht="19.5" customHeight="1" x14ac:dyDescent="0.25">
      <c r="A14" s="419">
        <v>4</v>
      </c>
      <c r="B14" s="419">
        <v>4</v>
      </c>
      <c r="C14" s="505" t="s">
        <v>4015</v>
      </c>
      <c r="D14" s="506" t="s">
        <v>4016</v>
      </c>
      <c r="E14" s="506" t="s">
        <v>34</v>
      </c>
      <c r="F14" s="509">
        <v>77</v>
      </c>
      <c r="G14" s="508" t="str">
        <f t="shared" si="0"/>
        <v>Khá</v>
      </c>
      <c r="H14" s="498"/>
    </row>
    <row r="15" spans="1:8" s="43" customFormat="1" ht="19.5" customHeight="1" x14ac:dyDescent="0.25">
      <c r="A15" s="419">
        <v>5</v>
      </c>
      <c r="B15" s="419">
        <v>5</v>
      </c>
      <c r="C15" s="505" t="s">
        <v>4017</v>
      </c>
      <c r="D15" s="506" t="s">
        <v>4018</v>
      </c>
      <c r="E15" s="506" t="s">
        <v>34</v>
      </c>
      <c r="F15" s="509">
        <v>75</v>
      </c>
      <c r="G15" s="508" t="str">
        <f t="shared" si="0"/>
        <v>Khá</v>
      </c>
      <c r="H15" s="510"/>
    </row>
    <row r="16" spans="1:8" s="43" customFormat="1" ht="19.5" customHeight="1" x14ac:dyDescent="0.25">
      <c r="A16" s="419">
        <v>6</v>
      </c>
      <c r="B16" s="419">
        <v>6</v>
      </c>
      <c r="C16" s="505" t="s">
        <v>4019</v>
      </c>
      <c r="D16" s="506" t="s">
        <v>4020</v>
      </c>
      <c r="E16" s="506" t="s">
        <v>129</v>
      </c>
      <c r="F16" s="509">
        <v>80</v>
      </c>
      <c r="G16" s="508" t="str">
        <f t="shared" si="0"/>
        <v>Tốt</v>
      </c>
      <c r="H16" s="498"/>
    </row>
    <row r="17" spans="1:8" s="43" customFormat="1" ht="19.5" customHeight="1" x14ac:dyDescent="0.25">
      <c r="A17" s="419">
        <v>7</v>
      </c>
      <c r="B17" s="419">
        <v>7</v>
      </c>
      <c r="C17" s="505" t="s">
        <v>4021</v>
      </c>
      <c r="D17" s="506" t="s">
        <v>4022</v>
      </c>
      <c r="E17" s="506" t="s">
        <v>129</v>
      </c>
      <c r="F17" s="509">
        <v>75</v>
      </c>
      <c r="G17" s="508" t="str">
        <f t="shared" si="0"/>
        <v>Khá</v>
      </c>
      <c r="H17" s="498"/>
    </row>
    <row r="18" spans="1:8" s="43" customFormat="1" ht="19.5" customHeight="1" x14ac:dyDescent="0.25">
      <c r="A18" s="419">
        <v>8</v>
      </c>
      <c r="B18" s="419">
        <v>8</v>
      </c>
      <c r="C18" s="505" t="s">
        <v>4023</v>
      </c>
      <c r="D18" s="506" t="s">
        <v>4024</v>
      </c>
      <c r="E18" s="506" t="s">
        <v>129</v>
      </c>
      <c r="F18" s="509">
        <v>80</v>
      </c>
      <c r="G18" s="508" t="str">
        <f t="shared" si="0"/>
        <v>Tốt</v>
      </c>
      <c r="H18" s="498"/>
    </row>
    <row r="19" spans="1:8" s="43" customFormat="1" ht="19.5" customHeight="1" x14ac:dyDescent="0.25">
      <c r="A19" s="419">
        <v>9</v>
      </c>
      <c r="B19" s="419">
        <v>9</v>
      </c>
      <c r="C19" s="505" t="s">
        <v>4025</v>
      </c>
      <c r="D19" s="506" t="s">
        <v>4026</v>
      </c>
      <c r="E19" s="506" t="s">
        <v>6</v>
      </c>
      <c r="F19" s="509">
        <v>75</v>
      </c>
      <c r="G19" s="508" t="str">
        <f t="shared" si="0"/>
        <v>Khá</v>
      </c>
      <c r="H19" s="498"/>
    </row>
    <row r="20" spans="1:8" s="43" customFormat="1" ht="19.5" customHeight="1" x14ac:dyDescent="0.25">
      <c r="A20" s="419">
        <v>10</v>
      </c>
      <c r="B20" s="419">
        <v>10</v>
      </c>
      <c r="C20" s="505" t="s">
        <v>4027</v>
      </c>
      <c r="D20" s="506" t="s">
        <v>4028</v>
      </c>
      <c r="E20" s="506" t="s">
        <v>40</v>
      </c>
      <c r="F20" s="509">
        <v>90</v>
      </c>
      <c r="G20" s="508" t="str">
        <f t="shared" si="0"/>
        <v>Xuất sắc</v>
      </c>
      <c r="H20" s="498"/>
    </row>
    <row r="21" spans="1:8" s="43" customFormat="1" ht="19.5" customHeight="1" x14ac:dyDescent="0.25">
      <c r="A21" s="419">
        <v>11</v>
      </c>
      <c r="B21" s="419">
        <v>11</v>
      </c>
      <c r="C21" s="505" t="s">
        <v>4029</v>
      </c>
      <c r="D21" s="506" t="s">
        <v>4030</v>
      </c>
      <c r="E21" s="506" t="s">
        <v>41</v>
      </c>
      <c r="F21" s="509">
        <v>88</v>
      </c>
      <c r="G21" s="508" t="str">
        <f t="shared" si="0"/>
        <v>Tốt</v>
      </c>
      <c r="H21" s="498"/>
    </row>
    <row r="22" spans="1:8" s="43" customFormat="1" ht="19.5" customHeight="1" x14ac:dyDescent="0.25">
      <c r="A22" s="419">
        <v>12</v>
      </c>
      <c r="B22" s="419">
        <v>12</v>
      </c>
      <c r="C22" s="505" t="s">
        <v>4031</v>
      </c>
      <c r="D22" s="506" t="s">
        <v>4032</v>
      </c>
      <c r="E22" s="506" t="s">
        <v>43</v>
      </c>
      <c r="F22" s="511">
        <v>99</v>
      </c>
      <c r="G22" s="508" t="str">
        <f t="shared" si="0"/>
        <v>Xuất sắc</v>
      </c>
      <c r="H22" s="512"/>
    </row>
    <row r="23" spans="1:8" s="43" customFormat="1" ht="19.5" customHeight="1" x14ac:dyDescent="0.25">
      <c r="A23" s="419">
        <v>13</v>
      </c>
      <c r="B23" s="419">
        <v>13</v>
      </c>
      <c r="C23" s="505" t="s">
        <v>4033</v>
      </c>
      <c r="D23" s="506" t="s">
        <v>4034</v>
      </c>
      <c r="E23" s="506" t="s">
        <v>15</v>
      </c>
      <c r="F23" s="509">
        <v>84</v>
      </c>
      <c r="G23" s="508" t="str">
        <f t="shared" si="0"/>
        <v>Tốt</v>
      </c>
      <c r="H23" s="498"/>
    </row>
    <row r="24" spans="1:8" s="43" customFormat="1" ht="19.5" customHeight="1" x14ac:dyDescent="0.25">
      <c r="A24" s="419">
        <v>14</v>
      </c>
      <c r="B24" s="419">
        <v>14</v>
      </c>
      <c r="C24" s="505" t="s">
        <v>4035</v>
      </c>
      <c r="D24" s="506" t="s">
        <v>4036</v>
      </c>
      <c r="E24" s="506" t="s">
        <v>47</v>
      </c>
      <c r="F24" s="509">
        <v>80</v>
      </c>
      <c r="G24" s="508" t="str">
        <f t="shared" si="0"/>
        <v>Tốt</v>
      </c>
      <c r="H24" s="498"/>
    </row>
    <row r="25" spans="1:8" s="43" customFormat="1" ht="19.5" customHeight="1" x14ac:dyDescent="0.25">
      <c r="A25" s="419">
        <v>15</v>
      </c>
      <c r="B25" s="419">
        <v>15</v>
      </c>
      <c r="C25" s="505" t="s">
        <v>4037</v>
      </c>
      <c r="D25" s="506" t="s">
        <v>4038</v>
      </c>
      <c r="E25" s="506" t="s">
        <v>112</v>
      </c>
      <c r="F25" s="509">
        <v>85</v>
      </c>
      <c r="G25" s="508" t="str">
        <f t="shared" si="0"/>
        <v>Tốt</v>
      </c>
      <c r="H25" s="498"/>
    </row>
    <row r="26" spans="1:8" s="43" customFormat="1" ht="19.5" customHeight="1" x14ac:dyDescent="0.25">
      <c r="A26" s="419">
        <v>16</v>
      </c>
      <c r="B26" s="419">
        <v>16</v>
      </c>
      <c r="C26" s="505" t="s">
        <v>4039</v>
      </c>
      <c r="D26" s="506" t="s">
        <v>4040</v>
      </c>
      <c r="E26" s="506" t="s">
        <v>156</v>
      </c>
      <c r="F26" s="509">
        <v>71</v>
      </c>
      <c r="G26" s="508" t="str">
        <f t="shared" si="0"/>
        <v>Khá</v>
      </c>
      <c r="H26" s="498"/>
    </row>
    <row r="27" spans="1:8" s="43" customFormat="1" ht="19.5" customHeight="1" x14ac:dyDescent="0.25">
      <c r="A27" s="419">
        <v>17</v>
      </c>
      <c r="B27" s="419">
        <v>17</v>
      </c>
      <c r="C27" s="505" t="s">
        <v>4041</v>
      </c>
      <c r="D27" s="506" t="s">
        <v>4042</v>
      </c>
      <c r="E27" s="506" t="s">
        <v>54</v>
      </c>
      <c r="F27" s="509">
        <v>77</v>
      </c>
      <c r="G27" s="508" t="str">
        <f t="shared" si="0"/>
        <v>Khá</v>
      </c>
      <c r="H27" s="498"/>
    </row>
    <row r="28" spans="1:8" s="43" customFormat="1" ht="19.5" customHeight="1" x14ac:dyDescent="0.25">
      <c r="A28" s="419">
        <v>18</v>
      </c>
      <c r="B28" s="419">
        <v>18</v>
      </c>
      <c r="C28" s="505" t="s">
        <v>4043</v>
      </c>
      <c r="D28" s="506" t="s">
        <v>4044</v>
      </c>
      <c r="E28" s="506" t="s">
        <v>100</v>
      </c>
      <c r="F28" s="509">
        <v>88</v>
      </c>
      <c r="G28" s="508" t="str">
        <f t="shared" si="0"/>
        <v>Tốt</v>
      </c>
      <c r="H28" s="498"/>
    </row>
    <row r="29" spans="1:8" s="43" customFormat="1" ht="19.5" customHeight="1" x14ac:dyDescent="0.25">
      <c r="A29" s="419">
        <v>19</v>
      </c>
      <c r="B29" s="419">
        <v>19</v>
      </c>
      <c r="C29" s="505" t="s">
        <v>4045</v>
      </c>
      <c r="D29" s="506" t="s">
        <v>4016</v>
      </c>
      <c r="E29" s="506" t="s">
        <v>100</v>
      </c>
      <c r="F29" s="509">
        <v>80</v>
      </c>
      <c r="G29" s="508" t="str">
        <f t="shared" si="0"/>
        <v>Tốt</v>
      </c>
      <c r="H29" s="498"/>
    </row>
    <row r="30" spans="1:8" s="43" customFormat="1" ht="19.5" customHeight="1" x14ac:dyDescent="0.25">
      <c r="A30" s="419">
        <v>20</v>
      </c>
      <c r="B30" s="419">
        <v>20</v>
      </c>
      <c r="C30" s="505" t="s">
        <v>4046</v>
      </c>
      <c r="D30" s="506" t="s">
        <v>4047</v>
      </c>
      <c r="E30" s="506" t="s">
        <v>55</v>
      </c>
      <c r="F30" s="509">
        <v>100</v>
      </c>
      <c r="G30" s="508" t="str">
        <f t="shared" si="0"/>
        <v>Xuất sắc</v>
      </c>
      <c r="H30" s="498"/>
    </row>
    <row r="31" spans="1:8" s="43" customFormat="1" ht="19.5" customHeight="1" x14ac:dyDescent="0.25">
      <c r="A31" s="419">
        <v>21</v>
      </c>
      <c r="B31" s="419">
        <v>21</v>
      </c>
      <c r="C31" s="505" t="s">
        <v>4048</v>
      </c>
      <c r="D31" s="506" t="s">
        <v>4049</v>
      </c>
      <c r="E31" s="506" t="s">
        <v>8</v>
      </c>
      <c r="F31" s="265">
        <v>54</v>
      </c>
      <c r="G31" s="508" t="str">
        <f t="shared" si="0"/>
        <v>Trung bình</v>
      </c>
      <c r="H31" s="498" t="s">
        <v>111</v>
      </c>
    </row>
    <row r="32" spans="1:8" s="43" customFormat="1" ht="19.5" customHeight="1" x14ac:dyDescent="0.25">
      <c r="A32" s="419">
        <v>22</v>
      </c>
      <c r="B32" s="419">
        <v>22</v>
      </c>
      <c r="C32" s="505" t="s">
        <v>4050</v>
      </c>
      <c r="D32" s="506" t="s">
        <v>4051</v>
      </c>
      <c r="E32" s="506" t="s">
        <v>8</v>
      </c>
      <c r="F32" s="509">
        <v>80</v>
      </c>
      <c r="G32" s="508" t="str">
        <f t="shared" si="0"/>
        <v>Tốt</v>
      </c>
      <c r="H32" s="498"/>
    </row>
    <row r="33" spans="1:8" s="43" customFormat="1" ht="19.5" customHeight="1" x14ac:dyDescent="0.25">
      <c r="A33" s="419">
        <v>23</v>
      </c>
      <c r="B33" s="419">
        <v>23</v>
      </c>
      <c r="C33" s="505" t="s">
        <v>4052</v>
      </c>
      <c r="D33" s="506" t="s">
        <v>4053</v>
      </c>
      <c r="E33" s="506" t="s">
        <v>8</v>
      </c>
      <c r="F33" s="509">
        <v>74</v>
      </c>
      <c r="G33" s="508" t="str">
        <f t="shared" si="0"/>
        <v>Khá</v>
      </c>
      <c r="H33" s="498"/>
    </row>
    <row r="34" spans="1:8" s="43" customFormat="1" ht="19.5" customHeight="1" x14ac:dyDescent="0.25">
      <c r="A34" s="419">
        <v>24</v>
      </c>
      <c r="B34" s="419">
        <v>24</v>
      </c>
      <c r="C34" s="505" t="s">
        <v>4054</v>
      </c>
      <c r="D34" s="506" t="s">
        <v>4055</v>
      </c>
      <c r="E34" s="506" t="s">
        <v>25</v>
      </c>
      <c r="F34" s="509">
        <v>85</v>
      </c>
      <c r="G34" s="508" t="str">
        <f t="shared" si="0"/>
        <v>Tốt</v>
      </c>
      <c r="H34" s="498"/>
    </row>
    <row r="35" spans="1:8" s="43" customFormat="1" ht="19.5" customHeight="1" x14ac:dyDescent="0.25">
      <c r="A35" s="419">
        <v>25</v>
      </c>
      <c r="B35" s="419">
        <v>25</v>
      </c>
      <c r="C35" s="505" t="s">
        <v>4056</v>
      </c>
      <c r="D35" s="506" t="s">
        <v>4057</v>
      </c>
      <c r="E35" s="506" t="s">
        <v>4058</v>
      </c>
      <c r="F35" s="509">
        <v>81</v>
      </c>
      <c r="G35" s="508" t="str">
        <f t="shared" si="0"/>
        <v>Tốt</v>
      </c>
      <c r="H35" s="498"/>
    </row>
    <row r="36" spans="1:8" s="43" customFormat="1" ht="19.5" customHeight="1" x14ac:dyDescent="0.25">
      <c r="A36" s="419">
        <v>26</v>
      </c>
      <c r="B36" s="419">
        <v>26</v>
      </c>
      <c r="C36" s="505" t="s">
        <v>4059</v>
      </c>
      <c r="D36" s="506" t="s">
        <v>4060</v>
      </c>
      <c r="E36" s="506" t="s">
        <v>147</v>
      </c>
      <c r="F36" s="509">
        <v>90</v>
      </c>
      <c r="G36" s="508" t="str">
        <f t="shared" si="0"/>
        <v>Xuất sắc</v>
      </c>
      <c r="H36" s="498"/>
    </row>
    <row r="37" spans="1:8" s="43" customFormat="1" ht="19.5" customHeight="1" x14ac:dyDescent="0.25">
      <c r="A37" s="419">
        <v>27</v>
      </c>
      <c r="B37" s="419">
        <v>27</v>
      </c>
      <c r="C37" s="505" t="s">
        <v>4061</v>
      </c>
      <c r="D37" s="506" t="s">
        <v>4062</v>
      </c>
      <c r="E37" s="506" t="s">
        <v>4063</v>
      </c>
      <c r="F37" s="509">
        <v>88</v>
      </c>
      <c r="G37" s="508" t="str">
        <f t="shared" si="0"/>
        <v>Tốt</v>
      </c>
      <c r="H37" s="498"/>
    </row>
    <row r="38" spans="1:8" s="43" customFormat="1" ht="19.5" customHeight="1" x14ac:dyDescent="0.25">
      <c r="A38" s="419">
        <v>28</v>
      </c>
      <c r="B38" s="419">
        <v>28</v>
      </c>
      <c r="C38" s="505" t="s">
        <v>4064</v>
      </c>
      <c r="D38" s="506" t="s">
        <v>4065</v>
      </c>
      <c r="E38" s="506" t="s">
        <v>158</v>
      </c>
      <c r="F38" s="509">
        <v>50</v>
      </c>
      <c r="G38" s="508" t="str">
        <f t="shared" si="0"/>
        <v>Trung bình</v>
      </c>
      <c r="H38" s="498"/>
    </row>
    <row r="39" spans="1:8" s="43" customFormat="1" ht="19.5" customHeight="1" x14ac:dyDescent="0.25">
      <c r="A39" s="419">
        <v>29</v>
      </c>
      <c r="B39" s="419">
        <v>29</v>
      </c>
      <c r="C39" s="505" t="s">
        <v>4066</v>
      </c>
      <c r="D39" s="506" t="s">
        <v>4067</v>
      </c>
      <c r="E39" s="506" t="s">
        <v>26</v>
      </c>
      <c r="F39" s="509">
        <v>70</v>
      </c>
      <c r="G39" s="508" t="str">
        <f t="shared" si="0"/>
        <v>Khá</v>
      </c>
      <c r="H39" s="498"/>
    </row>
    <row r="40" spans="1:8" s="43" customFormat="1" ht="19.5" customHeight="1" x14ac:dyDescent="0.25">
      <c r="A40" s="419">
        <v>30</v>
      </c>
      <c r="B40" s="419">
        <v>30</v>
      </c>
      <c r="C40" s="505" t="s">
        <v>4068</v>
      </c>
      <c r="D40" s="506" t="s">
        <v>4069</v>
      </c>
      <c r="E40" s="506" t="s">
        <v>209</v>
      </c>
      <c r="F40" s="509">
        <v>65</v>
      </c>
      <c r="G40" s="508" t="str">
        <f t="shared" si="0"/>
        <v>Khá</v>
      </c>
      <c r="H40" s="498"/>
    </row>
    <row r="41" spans="1:8" s="43" customFormat="1" ht="19.5" customHeight="1" x14ac:dyDescent="0.25">
      <c r="A41" s="419">
        <v>31</v>
      </c>
      <c r="B41" s="419">
        <v>31</v>
      </c>
      <c r="C41" s="505" t="s">
        <v>4070</v>
      </c>
      <c r="D41" s="506" t="s">
        <v>4071</v>
      </c>
      <c r="E41" s="506" t="s">
        <v>11</v>
      </c>
      <c r="F41" s="265">
        <v>73</v>
      </c>
      <c r="G41" s="508" t="str">
        <f t="shared" si="0"/>
        <v>Khá</v>
      </c>
      <c r="H41" s="498"/>
    </row>
    <row r="42" spans="1:8" s="43" customFormat="1" ht="19.5" customHeight="1" x14ac:dyDescent="0.25">
      <c r="A42" s="419">
        <v>32</v>
      </c>
      <c r="B42" s="419">
        <v>32</v>
      </c>
      <c r="C42" s="505" t="s">
        <v>4072</v>
      </c>
      <c r="D42" s="506" t="s">
        <v>4073</v>
      </c>
      <c r="E42" s="506" t="s">
        <v>175</v>
      </c>
      <c r="F42" s="509">
        <v>81</v>
      </c>
      <c r="G42" s="508" t="str">
        <f t="shared" si="0"/>
        <v>Tốt</v>
      </c>
      <c r="H42" s="498"/>
    </row>
    <row r="43" spans="1:8" s="43" customFormat="1" ht="19.5" customHeight="1" x14ac:dyDescent="0.25">
      <c r="A43" s="419">
        <v>33</v>
      </c>
      <c r="B43" s="419">
        <v>33</v>
      </c>
      <c r="C43" s="505" t="s">
        <v>4074</v>
      </c>
      <c r="D43" s="506" t="s">
        <v>4075</v>
      </c>
      <c r="E43" s="506" t="s">
        <v>61</v>
      </c>
      <c r="F43" s="509">
        <v>88</v>
      </c>
      <c r="G43" s="508" t="str">
        <f t="shared" si="0"/>
        <v>Tốt</v>
      </c>
      <c r="H43" s="498"/>
    </row>
    <row r="44" spans="1:8" s="43" customFormat="1" ht="19.5" customHeight="1" x14ac:dyDescent="0.25">
      <c r="A44" s="419">
        <v>34</v>
      </c>
      <c r="B44" s="419">
        <v>34</v>
      </c>
      <c r="C44" s="505" t="s">
        <v>4076</v>
      </c>
      <c r="D44" s="506" t="s">
        <v>4077</v>
      </c>
      <c r="E44" s="506" t="s">
        <v>61</v>
      </c>
      <c r="F44" s="509">
        <v>74</v>
      </c>
      <c r="G44" s="508" t="str">
        <f t="shared" si="0"/>
        <v>Khá</v>
      </c>
      <c r="H44" s="498"/>
    </row>
    <row r="45" spans="1:8" s="43" customFormat="1" ht="19.5" customHeight="1" x14ac:dyDescent="0.25">
      <c r="A45" s="419">
        <v>35</v>
      </c>
      <c r="B45" s="419">
        <v>35</v>
      </c>
      <c r="C45" s="505" t="s">
        <v>4078</v>
      </c>
      <c r="D45" s="506" t="s">
        <v>4079</v>
      </c>
      <c r="E45" s="506" t="s">
        <v>120</v>
      </c>
      <c r="F45" s="509">
        <v>99</v>
      </c>
      <c r="G45" s="508" t="str">
        <f t="shared" si="0"/>
        <v>Xuất sắc</v>
      </c>
      <c r="H45" s="498"/>
    </row>
    <row r="46" spans="1:8" s="43" customFormat="1" ht="19.5" customHeight="1" x14ac:dyDescent="0.25">
      <c r="A46" s="419">
        <v>36</v>
      </c>
      <c r="B46" s="419">
        <v>36</v>
      </c>
      <c r="C46" s="505" t="s">
        <v>4080</v>
      </c>
      <c r="D46" s="506" t="s">
        <v>4081</v>
      </c>
      <c r="E46" s="506" t="s">
        <v>64</v>
      </c>
      <c r="F46" s="509">
        <v>90</v>
      </c>
      <c r="G46" s="508" t="str">
        <f t="shared" si="0"/>
        <v>Xuất sắc</v>
      </c>
      <c r="H46" s="498"/>
    </row>
    <row r="47" spans="1:8" s="43" customFormat="1" ht="19.5" customHeight="1" x14ac:dyDescent="0.25">
      <c r="A47" s="419">
        <v>37</v>
      </c>
      <c r="B47" s="419">
        <v>37</v>
      </c>
      <c r="C47" s="505" t="s">
        <v>4082</v>
      </c>
      <c r="D47" s="506" t="s">
        <v>4083</v>
      </c>
      <c r="E47" s="506" t="s">
        <v>12</v>
      </c>
      <c r="F47" s="509">
        <v>73</v>
      </c>
      <c r="G47" s="508" t="str">
        <f t="shared" si="0"/>
        <v>Khá</v>
      </c>
      <c r="H47" s="498"/>
    </row>
    <row r="48" spans="1:8" s="43" customFormat="1" ht="19.5" customHeight="1" x14ac:dyDescent="0.25">
      <c r="A48" s="419">
        <v>38</v>
      </c>
      <c r="B48" s="419">
        <v>38</v>
      </c>
      <c r="C48" s="505" t="s">
        <v>4084</v>
      </c>
      <c r="D48" s="506" t="s">
        <v>4085</v>
      </c>
      <c r="E48" s="506" t="s">
        <v>122</v>
      </c>
      <c r="F48" s="509">
        <v>92</v>
      </c>
      <c r="G48" s="508" t="str">
        <f t="shared" si="0"/>
        <v>Xuất sắc</v>
      </c>
      <c r="H48" s="498"/>
    </row>
    <row r="49" spans="1:8" s="43" customFormat="1" ht="18" customHeight="1" x14ac:dyDescent="0.25">
      <c r="A49" s="419">
        <v>39</v>
      </c>
      <c r="B49" s="419">
        <v>39</v>
      </c>
      <c r="C49" s="505" t="s">
        <v>4086</v>
      </c>
      <c r="D49" s="506" t="s">
        <v>4087</v>
      </c>
      <c r="E49" s="506" t="s">
        <v>24</v>
      </c>
      <c r="F49" s="509">
        <v>88</v>
      </c>
      <c r="G49" s="508" t="str">
        <f t="shared" si="0"/>
        <v>Tốt</v>
      </c>
      <c r="H49" s="498"/>
    </row>
    <row r="50" spans="1:8" s="43" customFormat="1" ht="19.5" customHeight="1" x14ac:dyDescent="0.25">
      <c r="A50" s="419">
        <v>40</v>
      </c>
      <c r="B50" s="419">
        <v>40</v>
      </c>
      <c r="C50" s="505" t="s">
        <v>4088</v>
      </c>
      <c r="D50" s="506" t="s">
        <v>4089</v>
      </c>
      <c r="E50" s="506" t="s">
        <v>124</v>
      </c>
      <c r="F50" s="509">
        <v>100</v>
      </c>
      <c r="G50" s="508" t="str">
        <f t="shared" si="0"/>
        <v>Xuất sắc</v>
      </c>
      <c r="H50" s="498"/>
    </row>
    <row r="51" spans="1:8" s="43" customFormat="1" ht="19.5" customHeight="1" x14ac:dyDescent="0.25">
      <c r="A51" s="501" t="s">
        <v>4090</v>
      </c>
      <c r="B51" s="501"/>
      <c r="C51" s="501"/>
      <c r="D51" s="501"/>
      <c r="E51" s="501"/>
      <c r="F51" s="501"/>
      <c r="G51" s="501"/>
      <c r="H51" s="501"/>
    </row>
    <row r="52" spans="1:8" s="43" customFormat="1" ht="19.5" customHeight="1" x14ac:dyDescent="0.25">
      <c r="A52" s="412" t="s">
        <v>105</v>
      </c>
      <c r="B52" s="412" t="s">
        <v>105</v>
      </c>
      <c r="C52" s="502" t="s">
        <v>32</v>
      </c>
      <c r="D52" s="502" t="s">
        <v>33</v>
      </c>
      <c r="E52" s="503" t="s">
        <v>141</v>
      </c>
      <c r="F52" s="504" t="s">
        <v>559</v>
      </c>
      <c r="G52" s="502" t="s">
        <v>4</v>
      </c>
      <c r="H52" s="502" t="s">
        <v>0</v>
      </c>
    </row>
    <row r="53" spans="1:8" s="43" customFormat="1" ht="19.5" customHeight="1" x14ac:dyDescent="0.25">
      <c r="A53" s="419">
        <v>41</v>
      </c>
      <c r="B53" s="419">
        <v>1</v>
      </c>
      <c r="C53" s="513" t="s">
        <v>4091</v>
      </c>
      <c r="D53" s="514" t="s">
        <v>4092</v>
      </c>
      <c r="E53" s="514" t="s">
        <v>34</v>
      </c>
      <c r="F53" s="515">
        <v>85</v>
      </c>
      <c r="G53" s="508" t="str">
        <f t="shared" ref="G53:G102" si="1">IF(F53&gt;=90,"Xuất sắc",IF(AND(F53&lt;90,F53&gt;=80),"Tốt",IF(AND(F53&lt;80,F53&gt;=65),"Khá",IF(AND(F53&lt;65,F53&gt;=50),"Trung bình",IF(AND(F53&lt;50, F53&gt;=35),"Yếu","Kém")))))</f>
        <v>Tốt</v>
      </c>
      <c r="H53" s="508"/>
    </row>
    <row r="54" spans="1:8" s="43" customFormat="1" ht="19.5" customHeight="1" x14ac:dyDescent="0.25">
      <c r="A54" s="419">
        <v>42</v>
      </c>
      <c r="B54" s="419">
        <v>2</v>
      </c>
      <c r="C54" s="513" t="s">
        <v>4093</v>
      </c>
      <c r="D54" s="514" t="s">
        <v>69</v>
      </c>
      <c r="E54" s="514" t="s">
        <v>34</v>
      </c>
      <c r="F54" s="516">
        <v>92</v>
      </c>
      <c r="G54" s="508" t="str">
        <f t="shared" si="1"/>
        <v>Xuất sắc</v>
      </c>
      <c r="H54" s="508"/>
    </row>
    <row r="55" spans="1:8" s="43" customFormat="1" ht="19.5" customHeight="1" x14ac:dyDescent="0.25">
      <c r="A55" s="419">
        <v>43</v>
      </c>
      <c r="B55" s="419">
        <v>3</v>
      </c>
      <c r="C55" s="513" t="s">
        <v>4094</v>
      </c>
      <c r="D55" s="514" t="s">
        <v>78</v>
      </c>
      <c r="E55" s="514" t="s">
        <v>34</v>
      </c>
      <c r="F55" s="515">
        <v>65</v>
      </c>
      <c r="G55" s="508" t="str">
        <f t="shared" si="1"/>
        <v>Khá</v>
      </c>
      <c r="H55" s="508"/>
    </row>
    <row r="56" spans="1:8" s="43" customFormat="1" ht="19.5" customHeight="1" x14ac:dyDescent="0.25">
      <c r="A56" s="419">
        <v>44</v>
      </c>
      <c r="B56" s="419">
        <v>4</v>
      </c>
      <c r="C56" s="513" t="s">
        <v>4095</v>
      </c>
      <c r="D56" s="514" t="s">
        <v>4096</v>
      </c>
      <c r="E56" s="514" t="s">
        <v>34</v>
      </c>
      <c r="F56" s="515">
        <v>88</v>
      </c>
      <c r="G56" s="508" t="str">
        <f t="shared" si="1"/>
        <v>Tốt</v>
      </c>
      <c r="H56" s="508"/>
    </row>
    <row r="57" spans="1:8" s="43" customFormat="1" ht="19.5" customHeight="1" x14ac:dyDescent="0.25">
      <c r="A57" s="419">
        <v>45</v>
      </c>
      <c r="B57" s="419">
        <v>5</v>
      </c>
      <c r="C57" s="513" t="s">
        <v>4097</v>
      </c>
      <c r="D57" s="514" t="s">
        <v>4098</v>
      </c>
      <c r="E57" s="514" t="s">
        <v>6</v>
      </c>
      <c r="F57" s="515">
        <v>86</v>
      </c>
      <c r="G57" s="508" t="str">
        <f t="shared" si="1"/>
        <v>Tốt</v>
      </c>
      <c r="H57" s="508"/>
    </row>
    <row r="58" spans="1:8" s="43" customFormat="1" ht="19.5" customHeight="1" x14ac:dyDescent="0.25">
      <c r="A58" s="419">
        <v>46</v>
      </c>
      <c r="B58" s="419">
        <v>6</v>
      </c>
      <c r="C58" s="513" t="s">
        <v>4099</v>
      </c>
      <c r="D58" s="514" t="s">
        <v>292</v>
      </c>
      <c r="E58" s="514" t="s">
        <v>2905</v>
      </c>
      <c r="F58" s="516">
        <v>93</v>
      </c>
      <c r="G58" s="508" t="str">
        <f t="shared" si="1"/>
        <v>Xuất sắc</v>
      </c>
      <c r="H58" s="508"/>
    </row>
    <row r="59" spans="1:8" s="43" customFormat="1" ht="19.5" customHeight="1" x14ac:dyDescent="0.25">
      <c r="A59" s="419">
        <v>47</v>
      </c>
      <c r="B59" s="419">
        <v>7</v>
      </c>
      <c r="C59" s="513" t="s">
        <v>4100</v>
      </c>
      <c r="D59" s="514" t="s">
        <v>4101</v>
      </c>
      <c r="E59" s="514" t="s">
        <v>214</v>
      </c>
      <c r="F59" s="515">
        <v>85</v>
      </c>
      <c r="G59" s="508" t="str">
        <f t="shared" si="1"/>
        <v>Tốt</v>
      </c>
      <c r="H59" s="508"/>
    </row>
    <row r="60" spans="1:8" s="43" customFormat="1" ht="19.5" customHeight="1" x14ac:dyDescent="0.25">
      <c r="A60" s="419">
        <v>48</v>
      </c>
      <c r="B60" s="419">
        <v>8</v>
      </c>
      <c r="C60" s="513" t="s">
        <v>4102</v>
      </c>
      <c r="D60" s="514" t="s">
        <v>4103</v>
      </c>
      <c r="E60" s="514" t="s">
        <v>39</v>
      </c>
      <c r="F60" s="516">
        <v>100</v>
      </c>
      <c r="G60" s="508" t="str">
        <f t="shared" si="1"/>
        <v>Xuất sắc</v>
      </c>
      <c r="H60" s="508"/>
    </row>
    <row r="61" spans="1:8" s="43" customFormat="1" ht="19.5" customHeight="1" x14ac:dyDescent="0.25">
      <c r="A61" s="419">
        <v>49</v>
      </c>
      <c r="B61" s="419">
        <v>9</v>
      </c>
      <c r="C61" s="513" t="s">
        <v>4104</v>
      </c>
      <c r="D61" s="514" t="s">
        <v>162</v>
      </c>
      <c r="E61" s="514" t="s">
        <v>178</v>
      </c>
      <c r="F61" s="515">
        <v>85</v>
      </c>
      <c r="G61" s="508" t="str">
        <f t="shared" si="1"/>
        <v>Tốt</v>
      </c>
      <c r="H61" s="508"/>
    </row>
    <row r="62" spans="1:8" s="43" customFormat="1" ht="19.5" customHeight="1" x14ac:dyDescent="0.25">
      <c r="A62" s="419">
        <v>50</v>
      </c>
      <c r="B62" s="419">
        <v>10</v>
      </c>
      <c r="C62" s="513" t="s">
        <v>4105</v>
      </c>
      <c r="D62" s="514" t="s">
        <v>170</v>
      </c>
      <c r="E62" s="514" t="s">
        <v>47</v>
      </c>
      <c r="F62" s="515">
        <v>72</v>
      </c>
      <c r="G62" s="508" t="str">
        <f t="shared" si="1"/>
        <v>Khá</v>
      </c>
      <c r="H62" s="508"/>
    </row>
    <row r="63" spans="1:8" s="43" customFormat="1" ht="19.5" customHeight="1" x14ac:dyDescent="0.25">
      <c r="A63" s="419">
        <v>51</v>
      </c>
      <c r="B63" s="419">
        <v>11</v>
      </c>
      <c r="C63" s="513" t="s">
        <v>4106</v>
      </c>
      <c r="D63" s="514" t="s">
        <v>18</v>
      </c>
      <c r="E63" s="514" t="s">
        <v>112</v>
      </c>
      <c r="F63" s="515">
        <v>65</v>
      </c>
      <c r="G63" s="508" t="str">
        <f t="shared" si="1"/>
        <v>Khá</v>
      </c>
      <c r="H63" s="508"/>
    </row>
    <row r="64" spans="1:8" s="43" customFormat="1" ht="19.5" customHeight="1" x14ac:dyDescent="0.25">
      <c r="A64" s="419">
        <v>52</v>
      </c>
      <c r="B64" s="419">
        <v>12</v>
      </c>
      <c r="C64" s="513" t="s">
        <v>4107</v>
      </c>
      <c r="D64" s="514" t="s">
        <v>4108</v>
      </c>
      <c r="E64" s="514" t="s">
        <v>21</v>
      </c>
      <c r="F64" s="516">
        <v>93</v>
      </c>
      <c r="G64" s="508" t="str">
        <f t="shared" si="1"/>
        <v>Xuất sắc</v>
      </c>
      <c r="H64" s="508"/>
    </row>
    <row r="65" spans="1:8" s="43" customFormat="1" ht="19.5" customHeight="1" x14ac:dyDescent="0.25">
      <c r="A65" s="419">
        <v>53</v>
      </c>
      <c r="B65" s="419">
        <v>13</v>
      </c>
      <c r="C65" s="513" t="s">
        <v>4109</v>
      </c>
      <c r="D65" s="514" t="s">
        <v>65</v>
      </c>
      <c r="E65" s="514" t="s">
        <v>21</v>
      </c>
      <c r="F65" s="515">
        <v>90</v>
      </c>
      <c r="G65" s="508" t="str">
        <f t="shared" si="1"/>
        <v>Xuất sắc</v>
      </c>
      <c r="H65" s="508"/>
    </row>
    <row r="66" spans="1:8" s="43" customFormat="1" ht="19.5" customHeight="1" x14ac:dyDescent="0.25">
      <c r="A66" s="419">
        <v>54</v>
      </c>
      <c r="B66" s="419">
        <v>14</v>
      </c>
      <c r="C66" s="513" t="s">
        <v>4110</v>
      </c>
      <c r="D66" s="514" t="s">
        <v>46</v>
      </c>
      <c r="E66" s="514" t="s">
        <v>54</v>
      </c>
      <c r="F66" s="515">
        <v>89</v>
      </c>
      <c r="G66" s="508" t="str">
        <f t="shared" si="1"/>
        <v>Tốt</v>
      </c>
      <c r="H66" s="508"/>
    </row>
    <row r="67" spans="1:8" s="43" customFormat="1" ht="19.5" customHeight="1" x14ac:dyDescent="0.25">
      <c r="A67" s="419">
        <v>55</v>
      </c>
      <c r="B67" s="419">
        <v>15</v>
      </c>
      <c r="C67" s="513" t="s">
        <v>4111</v>
      </c>
      <c r="D67" s="514" t="s">
        <v>145</v>
      </c>
      <c r="E67" s="514" t="s">
        <v>8</v>
      </c>
      <c r="F67" s="515">
        <v>65</v>
      </c>
      <c r="G67" s="508" t="str">
        <f t="shared" si="1"/>
        <v>Khá</v>
      </c>
      <c r="H67" s="508"/>
    </row>
    <row r="68" spans="1:8" s="43" customFormat="1" ht="19.5" customHeight="1" x14ac:dyDescent="0.25">
      <c r="A68" s="419">
        <v>56</v>
      </c>
      <c r="B68" s="419">
        <v>16</v>
      </c>
      <c r="C68" s="513" t="s">
        <v>4112</v>
      </c>
      <c r="D68" s="514" t="s">
        <v>4113</v>
      </c>
      <c r="E68" s="514" t="s">
        <v>8</v>
      </c>
      <c r="F68" s="515">
        <v>86</v>
      </c>
      <c r="G68" s="508" t="str">
        <f t="shared" si="1"/>
        <v>Tốt</v>
      </c>
      <c r="H68" s="508"/>
    </row>
    <row r="69" spans="1:8" s="43" customFormat="1" ht="19.5" customHeight="1" x14ac:dyDescent="0.25">
      <c r="A69" s="419">
        <v>57</v>
      </c>
      <c r="B69" s="419">
        <v>17</v>
      </c>
      <c r="C69" s="513" t="s">
        <v>4114</v>
      </c>
      <c r="D69" s="514" t="s">
        <v>839</v>
      </c>
      <c r="E69" s="514" t="s">
        <v>8</v>
      </c>
      <c r="F69" s="515">
        <v>72</v>
      </c>
      <c r="G69" s="508" t="str">
        <f t="shared" si="1"/>
        <v>Khá</v>
      </c>
      <c r="H69" s="508"/>
    </row>
    <row r="70" spans="1:8" s="43" customFormat="1" ht="19.5" customHeight="1" x14ac:dyDescent="0.25">
      <c r="A70" s="419">
        <v>58</v>
      </c>
      <c r="B70" s="419">
        <v>18</v>
      </c>
      <c r="C70" s="513" t="s">
        <v>4115</v>
      </c>
      <c r="D70" s="517" t="s">
        <v>4116</v>
      </c>
      <c r="E70" s="517" t="s">
        <v>25</v>
      </c>
      <c r="F70" s="515">
        <v>70</v>
      </c>
      <c r="G70" s="508" t="str">
        <f t="shared" si="1"/>
        <v>Khá</v>
      </c>
      <c r="H70" s="508"/>
    </row>
    <row r="71" spans="1:8" s="43" customFormat="1" ht="19.5" customHeight="1" x14ac:dyDescent="0.25">
      <c r="A71" s="419">
        <v>59</v>
      </c>
      <c r="B71" s="419">
        <v>19</v>
      </c>
      <c r="C71" s="513" t="s">
        <v>4117</v>
      </c>
      <c r="D71" s="514" t="s">
        <v>4118</v>
      </c>
      <c r="E71" s="514" t="s">
        <v>25</v>
      </c>
      <c r="F71" s="515">
        <v>70</v>
      </c>
      <c r="G71" s="508" t="str">
        <f t="shared" si="1"/>
        <v>Khá</v>
      </c>
      <c r="H71" s="508"/>
    </row>
    <row r="72" spans="1:8" s="43" customFormat="1" ht="19.5" customHeight="1" x14ac:dyDescent="0.25">
      <c r="A72" s="419">
        <v>60</v>
      </c>
      <c r="B72" s="419">
        <v>20</v>
      </c>
      <c r="C72" s="513" t="s">
        <v>4119</v>
      </c>
      <c r="D72" s="514" t="s">
        <v>264</v>
      </c>
      <c r="E72" s="514" t="s">
        <v>4120</v>
      </c>
      <c r="F72" s="516">
        <v>100</v>
      </c>
      <c r="G72" s="508" t="str">
        <f t="shared" si="1"/>
        <v>Xuất sắc</v>
      </c>
      <c r="H72" s="508"/>
    </row>
    <row r="73" spans="1:8" s="43" customFormat="1" ht="19.5" customHeight="1" x14ac:dyDescent="0.25">
      <c r="A73" s="419">
        <v>61</v>
      </c>
      <c r="B73" s="419">
        <v>21</v>
      </c>
      <c r="C73" s="513" t="s">
        <v>4121</v>
      </c>
      <c r="D73" s="514" t="s">
        <v>4122</v>
      </c>
      <c r="E73" s="514" t="s">
        <v>22</v>
      </c>
      <c r="F73" s="515">
        <v>87</v>
      </c>
      <c r="G73" s="508" t="str">
        <f t="shared" si="1"/>
        <v>Tốt</v>
      </c>
      <c r="H73" s="508"/>
    </row>
    <row r="74" spans="1:8" s="43" customFormat="1" ht="19.5" customHeight="1" x14ac:dyDescent="0.25">
      <c r="A74" s="419">
        <v>62</v>
      </c>
      <c r="B74" s="419">
        <v>22</v>
      </c>
      <c r="C74" s="513" t="s">
        <v>4123</v>
      </c>
      <c r="D74" s="514" t="s">
        <v>4124</v>
      </c>
      <c r="E74" s="514" t="s">
        <v>22</v>
      </c>
      <c r="F74" s="515">
        <v>84</v>
      </c>
      <c r="G74" s="508" t="str">
        <f t="shared" si="1"/>
        <v>Tốt</v>
      </c>
      <c r="H74" s="508"/>
    </row>
    <row r="75" spans="1:8" s="43" customFormat="1" ht="19.5" customHeight="1" x14ac:dyDescent="0.25">
      <c r="A75" s="419">
        <v>63</v>
      </c>
      <c r="B75" s="419">
        <v>23</v>
      </c>
      <c r="C75" s="513" t="s">
        <v>4125</v>
      </c>
      <c r="D75" s="514" t="s">
        <v>157</v>
      </c>
      <c r="E75" s="514" t="s">
        <v>158</v>
      </c>
      <c r="F75" s="515">
        <v>86</v>
      </c>
      <c r="G75" s="508" t="str">
        <f t="shared" si="1"/>
        <v>Tốt</v>
      </c>
      <c r="H75" s="508"/>
    </row>
    <row r="76" spans="1:8" s="43" customFormat="1" ht="19.5" customHeight="1" x14ac:dyDescent="0.25">
      <c r="A76" s="419">
        <v>64</v>
      </c>
      <c r="B76" s="419">
        <v>24</v>
      </c>
      <c r="C76" s="513" t="s">
        <v>4126</v>
      </c>
      <c r="D76" s="514" t="s">
        <v>46</v>
      </c>
      <c r="E76" s="514" t="s">
        <v>158</v>
      </c>
      <c r="F76" s="515">
        <v>82</v>
      </c>
      <c r="G76" s="508" t="str">
        <f t="shared" si="1"/>
        <v>Tốt</v>
      </c>
      <c r="H76" s="508"/>
    </row>
    <row r="77" spans="1:8" s="43" customFormat="1" ht="19.5" customHeight="1" x14ac:dyDescent="0.25">
      <c r="A77" s="419">
        <v>65</v>
      </c>
      <c r="B77" s="419">
        <v>25</v>
      </c>
      <c r="C77" s="513" t="s">
        <v>4127</v>
      </c>
      <c r="D77" s="514" t="s">
        <v>4128</v>
      </c>
      <c r="E77" s="514" t="s">
        <v>180</v>
      </c>
      <c r="F77" s="515">
        <v>70</v>
      </c>
      <c r="G77" s="508" t="str">
        <f t="shared" si="1"/>
        <v>Khá</v>
      </c>
      <c r="H77" s="508"/>
    </row>
    <row r="78" spans="1:8" s="43" customFormat="1" ht="19.5" customHeight="1" x14ac:dyDescent="0.25">
      <c r="A78" s="419">
        <v>66</v>
      </c>
      <c r="B78" s="419">
        <v>26</v>
      </c>
      <c r="C78" s="513" t="s">
        <v>4129</v>
      </c>
      <c r="D78" s="514" t="s">
        <v>2956</v>
      </c>
      <c r="E78" s="514" t="s">
        <v>180</v>
      </c>
      <c r="F78" s="515">
        <v>94</v>
      </c>
      <c r="G78" s="508" t="str">
        <f t="shared" si="1"/>
        <v>Xuất sắc</v>
      </c>
      <c r="H78" s="508"/>
    </row>
    <row r="79" spans="1:8" s="43" customFormat="1" ht="19.5" customHeight="1" x14ac:dyDescent="0.25">
      <c r="A79" s="419">
        <v>67</v>
      </c>
      <c r="B79" s="419">
        <v>27</v>
      </c>
      <c r="C79" s="513" t="s">
        <v>4130</v>
      </c>
      <c r="D79" s="514" t="s">
        <v>56</v>
      </c>
      <c r="E79" s="514" t="s">
        <v>164</v>
      </c>
      <c r="F79" s="515">
        <v>85</v>
      </c>
      <c r="G79" s="508" t="str">
        <f t="shared" si="1"/>
        <v>Tốt</v>
      </c>
      <c r="H79" s="508"/>
    </row>
    <row r="80" spans="1:8" s="43" customFormat="1" ht="19.5" customHeight="1" x14ac:dyDescent="0.25">
      <c r="A80" s="419">
        <v>68</v>
      </c>
      <c r="B80" s="419">
        <v>28</v>
      </c>
      <c r="C80" s="513" t="s">
        <v>4131</v>
      </c>
      <c r="D80" s="518" t="s">
        <v>44</v>
      </c>
      <c r="E80" s="518" t="s">
        <v>10</v>
      </c>
      <c r="F80" s="515">
        <v>86</v>
      </c>
      <c r="G80" s="508" t="str">
        <f t="shared" si="1"/>
        <v>Tốt</v>
      </c>
      <c r="H80" s="508"/>
    </row>
    <row r="81" spans="1:8" s="43" customFormat="1" ht="19.5" customHeight="1" x14ac:dyDescent="0.25">
      <c r="A81" s="419">
        <v>69</v>
      </c>
      <c r="B81" s="419">
        <v>29</v>
      </c>
      <c r="C81" s="513" t="s">
        <v>4132</v>
      </c>
      <c r="D81" s="514" t="s">
        <v>18</v>
      </c>
      <c r="E81" s="514" t="s">
        <v>10</v>
      </c>
      <c r="F81" s="516">
        <v>92</v>
      </c>
      <c r="G81" s="508" t="str">
        <f t="shared" si="1"/>
        <v>Xuất sắc</v>
      </c>
      <c r="H81" s="508"/>
    </row>
    <row r="82" spans="1:8" s="43" customFormat="1" ht="19.5" customHeight="1" x14ac:dyDescent="0.25">
      <c r="A82" s="419">
        <v>70</v>
      </c>
      <c r="B82" s="419">
        <v>30</v>
      </c>
      <c r="C82" s="513" t="s">
        <v>4133</v>
      </c>
      <c r="D82" s="517" t="s">
        <v>2037</v>
      </c>
      <c r="E82" s="517" t="s">
        <v>275</v>
      </c>
      <c r="F82" s="515">
        <v>40</v>
      </c>
      <c r="G82" s="508" t="str">
        <f t="shared" si="1"/>
        <v>Yếu</v>
      </c>
      <c r="H82" s="508"/>
    </row>
    <row r="83" spans="1:8" s="43" customFormat="1" ht="19.5" customHeight="1" x14ac:dyDescent="0.25">
      <c r="A83" s="419">
        <v>71</v>
      </c>
      <c r="B83" s="419">
        <v>31</v>
      </c>
      <c r="C83" s="513" t="s">
        <v>4134</v>
      </c>
      <c r="D83" s="514" t="s">
        <v>4135</v>
      </c>
      <c r="E83" s="514" t="s">
        <v>59</v>
      </c>
      <c r="F83" s="515">
        <v>89</v>
      </c>
      <c r="G83" s="508" t="str">
        <f t="shared" si="1"/>
        <v>Tốt</v>
      </c>
      <c r="H83" s="508"/>
    </row>
    <row r="84" spans="1:8" s="43" customFormat="1" ht="19.5" customHeight="1" x14ac:dyDescent="0.25">
      <c r="A84" s="419">
        <v>72</v>
      </c>
      <c r="B84" s="419">
        <v>32</v>
      </c>
      <c r="C84" s="513" t="s">
        <v>4136</v>
      </c>
      <c r="D84" s="514" t="s">
        <v>714</v>
      </c>
      <c r="E84" s="514" t="s">
        <v>59</v>
      </c>
      <c r="F84" s="515">
        <v>75</v>
      </c>
      <c r="G84" s="508" t="str">
        <f t="shared" si="1"/>
        <v>Khá</v>
      </c>
      <c r="H84" s="508"/>
    </row>
    <row r="85" spans="1:8" s="43" customFormat="1" ht="19.5" customHeight="1" x14ac:dyDescent="0.25">
      <c r="A85" s="419">
        <v>73</v>
      </c>
      <c r="B85" s="419">
        <v>33</v>
      </c>
      <c r="C85" s="513" t="s">
        <v>4137</v>
      </c>
      <c r="D85" s="518" t="s">
        <v>2477</v>
      </c>
      <c r="E85" s="518" t="s">
        <v>83</v>
      </c>
      <c r="F85" s="515">
        <v>100</v>
      </c>
      <c r="G85" s="508" t="str">
        <f t="shared" si="1"/>
        <v>Xuất sắc</v>
      </c>
      <c r="H85" s="508"/>
    </row>
    <row r="86" spans="1:8" s="43" customFormat="1" ht="19.5" customHeight="1" x14ac:dyDescent="0.25">
      <c r="A86" s="419">
        <v>74</v>
      </c>
      <c r="B86" s="419">
        <v>34</v>
      </c>
      <c r="C86" s="513" t="s">
        <v>4138</v>
      </c>
      <c r="D86" s="514" t="s">
        <v>50</v>
      </c>
      <c r="E86" s="514" t="s">
        <v>61</v>
      </c>
      <c r="F86" s="516">
        <v>92</v>
      </c>
      <c r="G86" s="508" t="str">
        <f t="shared" si="1"/>
        <v>Xuất sắc</v>
      </c>
      <c r="H86" s="508"/>
    </row>
    <row r="87" spans="1:8" s="43" customFormat="1" ht="19.5" customHeight="1" x14ac:dyDescent="0.25">
      <c r="A87" s="419">
        <v>75</v>
      </c>
      <c r="B87" s="419">
        <v>35</v>
      </c>
      <c r="C87" s="513" t="s">
        <v>4139</v>
      </c>
      <c r="D87" s="514" t="s">
        <v>4140</v>
      </c>
      <c r="E87" s="514" t="s">
        <v>61</v>
      </c>
      <c r="F87" s="516">
        <v>95</v>
      </c>
      <c r="G87" s="508" t="str">
        <f t="shared" si="1"/>
        <v>Xuất sắc</v>
      </c>
      <c r="H87" s="508"/>
    </row>
    <row r="88" spans="1:8" s="43" customFormat="1" ht="19.5" customHeight="1" x14ac:dyDescent="0.25">
      <c r="A88" s="419">
        <v>76</v>
      </c>
      <c r="B88" s="419">
        <v>36</v>
      </c>
      <c r="C88" s="513" t="s">
        <v>4141</v>
      </c>
      <c r="D88" s="514" t="s">
        <v>19</v>
      </c>
      <c r="E88" s="514" t="s">
        <v>61</v>
      </c>
      <c r="F88" s="515">
        <v>92</v>
      </c>
      <c r="G88" s="508" t="str">
        <f t="shared" si="1"/>
        <v>Xuất sắc</v>
      </c>
      <c r="H88" s="508"/>
    </row>
    <row r="89" spans="1:8" s="43" customFormat="1" ht="19.5" customHeight="1" x14ac:dyDescent="0.25">
      <c r="A89" s="419">
        <v>77</v>
      </c>
      <c r="B89" s="419">
        <v>37</v>
      </c>
      <c r="C89" s="513" t="s">
        <v>4142</v>
      </c>
      <c r="D89" s="514" t="s">
        <v>4143</v>
      </c>
      <c r="E89" s="514" t="s">
        <v>245</v>
      </c>
      <c r="F89" s="515">
        <v>74</v>
      </c>
      <c r="G89" s="508" t="str">
        <f t="shared" si="1"/>
        <v>Khá</v>
      </c>
      <c r="H89" s="508"/>
    </row>
    <row r="90" spans="1:8" s="43" customFormat="1" ht="19.5" customHeight="1" x14ac:dyDescent="0.25">
      <c r="A90" s="419">
        <v>78</v>
      </c>
      <c r="B90" s="419">
        <v>38</v>
      </c>
      <c r="C90" s="513" t="s">
        <v>4144</v>
      </c>
      <c r="D90" s="514" t="s">
        <v>77</v>
      </c>
      <c r="E90" s="514" t="s">
        <v>160</v>
      </c>
      <c r="F90" s="515">
        <v>78</v>
      </c>
      <c r="G90" s="508" t="str">
        <f t="shared" si="1"/>
        <v>Khá</v>
      </c>
      <c r="H90" s="508"/>
    </row>
    <row r="91" spans="1:8" s="43" customFormat="1" ht="19.5" customHeight="1" x14ac:dyDescent="0.25">
      <c r="A91" s="419">
        <v>79</v>
      </c>
      <c r="B91" s="419">
        <v>39</v>
      </c>
      <c r="C91" s="513" t="s">
        <v>4145</v>
      </c>
      <c r="D91" s="514" t="s">
        <v>208</v>
      </c>
      <c r="E91" s="514" t="s">
        <v>23</v>
      </c>
      <c r="F91" s="515">
        <v>75</v>
      </c>
      <c r="G91" s="508" t="str">
        <f t="shared" si="1"/>
        <v>Khá</v>
      </c>
      <c r="H91" s="508"/>
    </row>
    <row r="92" spans="1:8" s="43" customFormat="1" ht="19.5" customHeight="1" x14ac:dyDescent="0.25">
      <c r="A92" s="419">
        <v>80</v>
      </c>
      <c r="B92" s="419">
        <v>40</v>
      </c>
      <c r="C92" s="513" t="s">
        <v>4146</v>
      </c>
      <c r="D92" s="514" t="s">
        <v>4147</v>
      </c>
      <c r="E92" s="514" t="s">
        <v>4148</v>
      </c>
      <c r="F92" s="516">
        <v>92</v>
      </c>
      <c r="G92" s="508" t="str">
        <f t="shared" si="1"/>
        <v>Xuất sắc</v>
      </c>
      <c r="H92" s="508"/>
    </row>
    <row r="93" spans="1:8" s="43" customFormat="1" ht="19.5" customHeight="1" x14ac:dyDescent="0.25">
      <c r="A93" s="419">
        <v>81</v>
      </c>
      <c r="B93" s="419">
        <v>41</v>
      </c>
      <c r="C93" s="513" t="s">
        <v>4149</v>
      </c>
      <c r="D93" s="514" t="s">
        <v>4150</v>
      </c>
      <c r="E93" s="514" t="s">
        <v>120</v>
      </c>
      <c r="F93" s="515">
        <v>86</v>
      </c>
      <c r="G93" s="508" t="str">
        <f t="shared" si="1"/>
        <v>Tốt</v>
      </c>
      <c r="H93" s="508"/>
    </row>
    <row r="94" spans="1:8" s="43" customFormat="1" ht="19.5" customHeight="1" x14ac:dyDescent="0.25">
      <c r="A94" s="419">
        <v>82</v>
      </c>
      <c r="B94" s="419">
        <v>42</v>
      </c>
      <c r="C94" s="513" t="s">
        <v>4151</v>
      </c>
      <c r="D94" s="514" t="s">
        <v>4152</v>
      </c>
      <c r="E94" s="514" t="s">
        <v>12</v>
      </c>
      <c r="F94" s="515">
        <v>84</v>
      </c>
      <c r="G94" s="508" t="str">
        <f t="shared" si="1"/>
        <v>Tốt</v>
      </c>
      <c r="H94" s="508"/>
    </row>
    <row r="95" spans="1:8" s="43" customFormat="1" ht="19.5" customHeight="1" x14ac:dyDescent="0.25">
      <c r="A95" s="419">
        <v>83</v>
      </c>
      <c r="B95" s="419">
        <v>43</v>
      </c>
      <c r="C95" s="513" t="s">
        <v>4153</v>
      </c>
      <c r="D95" s="514" t="s">
        <v>2259</v>
      </c>
      <c r="E95" s="514" t="s">
        <v>12</v>
      </c>
      <c r="F95" s="515">
        <v>73</v>
      </c>
      <c r="G95" s="508" t="str">
        <f t="shared" si="1"/>
        <v>Khá</v>
      </c>
      <c r="H95" s="508"/>
    </row>
    <row r="96" spans="1:8" s="43" customFormat="1" ht="19.5" customHeight="1" x14ac:dyDescent="0.25">
      <c r="A96" s="419">
        <v>84</v>
      </c>
      <c r="B96" s="419">
        <v>44</v>
      </c>
      <c r="C96" s="513" t="s">
        <v>4154</v>
      </c>
      <c r="D96" s="514" t="s">
        <v>4155</v>
      </c>
      <c r="E96" s="514" t="s">
        <v>383</v>
      </c>
      <c r="F96" s="515">
        <v>85</v>
      </c>
      <c r="G96" s="508" t="str">
        <f t="shared" si="1"/>
        <v>Tốt</v>
      </c>
      <c r="H96" s="508"/>
    </row>
    <row r="97" spans="1:8" s="43" customFormat="1" ht="19.5" customHeight="1" x14ac:dyDescent="0.25">
      <c r="A97" s="419">
        <v>85</v>
      </c>
      <c r="B97" s="419">
        <v>45</v>
      </c>
      <c r="C97" s="513" t="s">
        <v>4156</v>
      </c>
      <c r="D97" s="514" t="s">
        <v>4157</v>
      </c>
      <c r="E97" s="514" t="s">
        <v>139</v>
      </c>
      <c r="F97" s="516">
        <v>95</v>
      </c>
      <c r="G97" s="508" t="str">
        <f t="shared" si="1"/>
        <v>Xuất sắc</v>
      </c>
      <c r="H97" s="508"/>
    </row>
    <row r="98" spans="1:8" s="43" customFormat="1" ht="19.5" customHeight="1" x14ac:dyDescent="0.25">
      <c r="A98" s="419">
        <v>86</v>
      </c>
      <c r="B98" s="419">
        <v>46</v>
      </c>
      <c r="C98" s="513" t="s">
        <v>4158</v>
      </c>
      <c r="D98" s="514" t="s">
        <v>4159</v>
      </c>
      <c r="E98" s="514" t="s">
        <v>152</v>
      </c>
      <c r="F98" s="515">
        <v>91</v>
      </c>
      <c r="G98" s="508" t="str">
        <f t="shared" si="1"/>
        <v>Xuất sắc</v>
      </c>
      <c r="H98" s="508"/>
    </row>
    <row r="99" spans="1:8" s="43" customFormat="1" ht="19.5" customHeight="1" x14ac:dyDescent="0.25">
      <c r="A99" s="419">
        <v>87</v>
      </c>
      <c r="B99" s="419">
        <v>47</v>
      </c>
      <c r="C99" s="513" t="s">
        <v>4160</v>
      </c>
      <c r="D99" s="514" t="s">
        <v>4161</v>
      </c>
      <c r="E99" s="514" t="s">
        <v>24</v>
      </c>
      <c r="F99" s="515">
        <v>99</v>
      </c>
      <c r="G99" s="508" t="str">
        <f t="shared" si="1"/>
        <v>Xuất sắc</v>
      </c>
      <c r="H99" s="508"/>
    </row>
    <row r="100" spans="1:8" s="43" customFormat="1" ht="19.5" customHeight="1" x14ac:dyDescent="0.25">
      <c r="A100" s="419">
        <v>88</v>
      </c>
      <c r="B100" s="419">
        <v>48</v>
      </c>
      <c r="C100" s="513" t="s">
        <v>4162</v>
      </c>
      <c r="D100" s="514" t="s">
        <v>4163</v>
      </c>
      <c r="E100" s="514" t="s">
        <v>1295</v>
      </c>
      <c r="F100" s="515">
        <v>92</v>
      </c>
      <c r="G100" s="508" t="str">
        <f t="shared" si="1"/>
        <v>Xuất sắc</v>
      </c>
      <c r="H100" s="508"/>
    </row>
    <row r="101" spans="1:8" s="43" customFormat="1" ht="19.5" customHeight="1" x14ac:dyDescent="0.25">
      <c r="A101" s="419">
        <v>89</v>
      </c>
      <c r="B101" s="419">
        <v>49</v>
      </c>
      <c r="C101" s="513" t="s">
        <v>4164</v>
      </c>
      <c r="D101" s="514" t="s">
        <v>4165</v>
      </c>
      <c r="E101" s="514" t="s">
        <v>66</v>
      </c>
      <c r="F101" s="515">
        <v>86</v>
      </c>
      <c r="G101" s="508" t="str">
        <f t="shared" si="1"/>
        <v>Tốt</v>
      </c>
      <c r="H101" s="508"/>
    </row>
    <row r="102" spans="1:8" s="43" customFormat="1" ht="19.5" customHeight="1" x14ac:dyDescent="0.25">
      <c r="A102" s="419">
        <v>90</v>
      </c>
      <c r="B102" s="419">
        <v>50</v>
      </c>
      <c r="C102" s="513" t="s">
        <v>4166</v>
      </c>
      <c r="D102" s="514" t="s">
        <v>4167</v>
      </c>
      <c r="E102" s="514" t="s">
        <v>66</v>
      </c>
      <c r="F102" s="515">
        <v>83</v>
      </c>
      <c r="G102" s="508" t="str">
        <f t="shared" si="1"/>
        <v>Tốt</v>
      </c>
      <c r="H102" s="508"/>
    </row>
    <row r="103" spans="1:8" s="43" customFormat="1" ht="19.5" customHeight="1" x14ac:dyDescent="0.25">
      <c r="A103" s="501" t="s">
        <v>4168</v>
      </c>
      <c r="B103" s="501"/>
      <c r="C103" s="501"/>
      <c r="D103" s="501"/>
      <c r="E103" s="501"/>
      <c r="F103" s="501"/>
      <c r="G103" s="501"/>
      <c r="H103" s="501"/>
    </row>
    <row r="104" spans="1:8" s="43" customFormat="1" ht="19.5" customHeight="1" x14ac:dyDescent="0.25">
      <c r="A104" s="412" t="s">
        <v>105</v>
      </c>
      <c r="B104" s="412" t="s">
        <v>105</v>
      </c>
      <c r="C104" s="502" t="s">
        <v>32</v>
      </c>
      <c r="D104" s="502" t="s">
        <v>33</v>
      </c>
      <c r="E104" s="503" t="s">
        <v>141</v>
      </c>
      <c r="F104" s="504" t="s">
        <v>559</v>
      </c>
      <c r="G104" s="502" t="s">
        <v>4</v>
      </c>
      <c r="H104" s="502" t="s">
        <v>0</v>
      </c>
    </row>
    <row r="105" spans="1:8" s="43" customFormat="1" ht="19.5" customHeight="1" x14ac:dyDescent="0.25">
      <c r="A105" s="419">
        <v>91</v>
      </c>
      <c r="B105" s="419">
        <v>1</v>
      </c>
      <c r="C105" s="519" t="s">
        <v>4169</v>
      </c>
      <c r="D105" s="519" t="s">
        <v>4170</v>
      </c>
      <c r="E105" s="519" t="s">
        <v>34</v>
      </c>
      <c r="F105" s="520">
        <v>58</v>
      </c>
      <c r="G105" s="508" t="str">
        <f>IF(F105&gt;=90,"Xuất sắc",IF(AND(F105&lt;90,F105&gt;=80),"Tốt",IF(AND(F105&lt;80,F105&gt;=65),"Khá",IF(AND(F105&lt;65,F105&gt;=50),"Trung bình",IF(AND(F105&lt;50, F105&gt;=35),"Yếu","Kém")))))</f>
        <v>Trung bình</v>
      </c>
      <c r="H105" s="508"/>
    </row>
    <row r="106" spans="1:8" s="43" customFormat="1" ht="19.5" customHeight="1" x14ac:dyDescent="0.25">
      <c r="A106" s="419">
        <v>92</v>
      </c>
      <c r="B106" s="419">
        <v>2</v>
      </c>
      <c r="C106" s="519" t="s">
        <v>4171</v>
      </c>
      <c r="D106" s="519" t="s">
        <v>36</v>
      </c>
      <c r="E106" s="519" t="s">
        <v>34</v>
      </c>
      <c r="F106" s="520">
        <v>82</v>
      </c>
      <c r="G106" s="508" t="str">
        <f t="shared" ref="G106:G147" si="2">IF(F106&gt;=90,"Xuất sắc",IF(AND(F106&lt;90,F106&gt;=80),"Tốt",IF(AND(F106&lt;80,F106&gt;=65),"Khá",IF(AND(F106&lt;65,F106&gt;=50),"Trung bình",IF(AND(F106&lt;50, F106&gt;=35),"Yếu","Kém")))))</f>
        <v>Tốt</v>
      </c>
      <c r="H106" s="508"/>
    </row>
    <row r="107" spans="1:8" s="43" customFormat="1" ht="19.5" customHeight="1" x14ac:dyDescent="0.25">
      <c r="A107" s="419">
        <v>93</v>
      </c>
      <c r="B107" s="419">
        <v>3</v>
      </c>
      <c r="C107" s="519" t="s">
        <v>4172</v>
      </c>
      <c r="D107" s="519" t="s">
        <v>221</v>
      </c>
      <c r="E107" s="519" t="s">
        <v>129</v>
      </c>
      <c r="F107" s="520">
        <v>70</v>
      </c>
      <c r="G107" s="508" t="str">
        <f t="shared" si="2"/>
        <v>Khá</v>
      </c>
      <c r="H107" s="508"/>
    </row>
    <row r="108" spans="1:8" s="43" customFormat="1" ht="19.5" customHeight="1" x14ac:dyDescent="0.25">
      <c r="A108" s="419">
        <v>94</v>
      </c>
      <c r="B108" s="419">
        <v>4</v>
      </c>
      <c r="C108" s="519" t="s">
        <v>4173</v>
      </c>
      <c r="D108" s="519" t="s">
        <v>4174</v>
      </c>
      <c r="E108" s="519" t="s">
        <v>6</v>
      </c>
      <c r="F108" s="520">
        <v>80</v>
      </c>
      <c r="G108" s="508" t="str">
        <f t="shared" si="2"/>
        <v>Tốt</v>
      </c>
      <c r="H108" s="508"/>
    </row>
    <row r="109" spans="1:8" s="43" customFormat="1" ht="19.5" customHeight="1" x14ac:dyDescent="0.25">
      <c r="A109" s="419">
        <v>95</v>
      </c>
      <c r="B109" s="419">
        <v>5</v>
      </c>
      <c r="C109" s="519" t="s">
        <v>4175</v>
      </c>
      <c r="D109" s="519" t="s">
        <v>4176</v>
      </c>
      <c r="E109" s="519" t="s">
        <v>302</v>
      </c>
      <c r="F109" s="520">
        <v>50</v>
      </c>
      <c r="G109" s="508" t="str">
        <f t="shared" si="2"/>
        <v>Trung bình</v>
      </c>
      <c r="H109" s="508"/>
    </row>
    <row r="110" spans="1:8" s="43" customFormat="1" ht="19.5" customHeight="1" x14ac:dyDescent="0.25">
      <c r="A110" s="419">
        <v>96</v>
      </c>
      <c r="B110" s="419">
        <v>6</v>
      </c>
      <c r="C110" s="519" t="s">
        <v>4177</v>
      </c>
      <c r="D110" s="519" t="s">
        <v>3249</v>
      </c>
      <c r="E110" s="519" t="s">
        <v>256</v>
      </c>
      <c r="F110" s="520">
        <v>73</v>
      </c>
      <c r="G110" s="508" t="str">
        <f t="shared" si="2"/>
        <v>Khá</v>
      </c>
      <c r="H110" s="508"/>
    </row>
    <row r="111" spans="1:8" s="43" customFormat="1" ht="19.5" customHeight="1" x14ac:dyDescent="0.25">
      <c r="A111" s="419">
        <v>97</v>
      </c>
      <c r="B111" s="419">
        <v>7</v>
      </c>
      <c r="C111" s="519" t="s">
        <v>4178</v>
      </c>
      <c r="D111" s="519" t="s">
        <v>86</v>
      </c>
      <c r="E111" s="519" t="s">
        <v>189</v>
      </c>
      <c r="F111" s="520">
        <v>38</v>
      </c>
      <c r="G111" s="521" t="str">
        <f t="shared" si="2"/>
        <v>Yếu</v>
      </c>
      <c r="H111" s="521"/>
    </row>
    <row r="112" spans="1:8" s="43" customFormat="1" ht="19.5" customHeight="1" x14ac:dyDescent="0.25">
      <c r="A112" s="419">
        <v>98</v>
      </c>
      <c r="B112" s="419">
        <v>8</v>
      </c>
      <c r="C112" s="522" t="s">
        <v>4179</v>
      </c>
      <c r="D112" s="522" t="s">
        <v>4180</v>
      </c>
      <c r="E112" s="522" t="s">
        <v>154</v>
      </c>
      <c r="F112" s="523">
        <v>41</v>
      </c>
      <c r="G112" s="521" t="str">
        <f t="shared" si="2"/>
        <v>Yếu</v>
      </c>
      <c r="H112" s="521"/>
    </row>
    <row r="113" spans="1:8" s="43" customFormat="1" ht="19.5" customHeight="1" x14ac:dyDescent="0.25">
      <c r="A113" s="419">
        <v>99</v>
      </c>
      <c r="B113" s="419">
        <v>9</v>
      </c>
      <c r="C113" s="522" t="s">
        <v>4181</v>
      </c>
      <c r="D113" s="522" t="s">
        <v>4182</v>
      </c>
      <c r="E113" s="522" t="s">
        <v>7</v>
      </c>
      <c r="F113" s="523">
        <v>76</v>
      </c>
      <c r="G113" s="508" t="str">
        <f t="shared" si="2"/>
        <v>Khá</v>
      </c>
      <c r="H113" s="524"/>
    </row>
    <row r="114" spans="1:8" s="43" customFormat="1" ht="19.5" customHeight="1" x14ac:dyDescent="0.25">
      <c r="A114" s="419">
        <v>100</v>
      </c>
      <c r="B114" s="419">
        <v>10</v>
      </c>
      <c r="C114" s="519" t="s">
        <v>4183</v>
      </c>
      <c r="D114" s="519" t="s">
        <v>4184</v>
      </c>
      <c r="E114" s="519" t="s">
        <v>47</v>
      </c>
      <c r="F114" s="520">
        <v>63</v>
      </c>
      <c r="G114" s="508" t="str">
        <f t="shared" si="2"/>
        <v>Trung bình</v>
      </c>
      <c r="H114" s="521" t="s">
        <v>111</v>
      </c>
    </row>
    <row r="115" spans="1:8" s="43" customFormat="1" ht="19.5" customHeight="1" x14ac:dyDescent="0.25">
      <c r="A115" s="419">
        <v>101</v>
      </c>
      <c r="B115" s="419">
        <v>11</v>
      </c>
      <c r="C115" s="519" t="s">
        <v>4185</v>
      </c>
      <c r="D115" s="519" t="s">
        <v>213</v>
      </c>
      <c r="E115" s="519" t="s">
        <v>47</v>
      </c>
      <c r="F115" s="520">
        <v>50</v>
      </c>
      <c r="G115" s="508" t="str">
        <f t="shared" si="2"/>
        <v>Trung bình</v>
      </c>
      <c r="H115" s="508"/>
    </row>
    <row r="116" spans="1:8" s="43" customFormat="1" ht="19.5" customHeight="1" x14ac:dyDescent="0.25">
      <c r="A116" s="419">
        <v>102</v>
      </c>
      <c r="B116" s="419">
        <v>12</v>
      </c>
      <c r="C116" s="519" t="s">
        <v>4186</v>
      </c>
      <c r="D116" s="519" t="s">
        <v>1330</v>
      </c>
      <c r="E116" s="519" t="s">
        <v>371</v>
      </c>
      <c r="F116" s="520">
        <v>69</v>
      </c>
      <c r="G116" s="508" t="str">
        <f t="shared" si="2"/>
        <v>Khá</v>
      </c>
      <c r="H116" s="508"/>
    </row>
    <row r="117" spans="1:8" s="43" customFormat="1" ht="19.5" customHeight="1" x14ac:dyDescent="0.25">
      <c r="A117" s="419">
        <v>103</v>
      </c>
      <c r="B117" s="419">
        <v>13</v>
      </c>
      <c r="C117" s="519" t="s">
        <v>4187</v>
      </c>
      <c r="D117" s="519" t="s">
        <v>4188</v>
      </c>
      <c r="E117" s="519" t="s">
        <v>2753</v>
      </c>
      <c r="F117" s="520">
        <v>48</v>
      </c>
      <c r="G117" s="508" t="str">
        <f t="shared" si="2"/>
        <v>Yếu</v>
      </c>
      <c r="H117" s="508"/>
    </row>
    <row r="118" spans="1:8" s="43" customFormat="1" ht="19.5" customHeight="1" x14ac:dyDescent="0.25">
      <c r="A118" s="419">
        <v>104</v>
      </c>
      <c r="B118" s="419">
        <v>14</v>
      </c>
      <c r="C118" s="519" t="s">
        <v>4189</v>
      </c>
      <c r="D118" s="519" t="s">
        <v>490</v>
      </c>
      <c r="E118" s="519" t="s">
        <v>2753</v>
      </c>
      <c r="F118" s="520">
        <v>58</v>
      </c>
      <c r="G118" s="508" t="str">
        <f t="shared" si="2"/>
        <v>Trung bình</v>
      </c>
      <c r="H118" s="508"/>
    </row>
    <row r="119" spans="1:8" s="43" customFormat="1" ht="19.5" customHeight="1" x14ac:dyDescent="0.25">
      <c r="A119" s="419">
        <v>105</v>
      </c>
      <c r="B119" s="419">
        <v>15</v>
      </c>
      <c r="C119" s="519" t="s">
        <v>4190</v>
      </c>
      <c r="D119" s="519" t="s">
        <v>4191</v>
      </c>
      <c r="E119" s="519" t="s">
        <v>156</v>
      </c>
      <c r="F119" s="520">
        <v>85</v>
      </c>
      <c r="G119" s="508" t="str">
        <f t="shared" si="2"/>
        <v>Tốt</v>
      </c>
      <c r="H119" s="508"/>
    </row>
    <row r="120" spans="1:8" s="43" customFormat="1" ht="19.5" customHeight="1" x14ac:dyDescent="0.25">
      <c r="A120" s="419">
        <v>106</v>
      </c>
      <c r="B120" s="419">
        <v>16</v>
      </c>
      <c r="C120" s="519" t="s">
        <v>4154</v>
      </c>
      <c r="D120" s="519" t="s">
        <v>4192</v>
      </c>
      <c r="E120" s="519" t="s">
        <v>156</v>
      </c>
      <c r="F120" s="520">
        <v>70</v>
      </c>
      <c r="G120" s="508" t="str">
        <f t="shared" si="2"/>
        <v>Khá</v>
      </c>
      <c r="H120" s="508"/>
    </row>
    <row r="121" spans="1:8" s="43" customFormat="1" ht="19.5" customHeight="1" x14ac:dyDescent="0.25">
      <c r="A121" s="419">
        <v>107</v>
      </c>
      <c r="B121" s="419">
        <v>17</v>
      </c>
      <c r="C121" s="519" t="s">
        <v>4193</v>
      </c>
      <c r="D121" s="519" t="s">
        <v>4194</v>
      </c>
      <c r="E121" s="519" t="s">
        <v>21</v>
      </c>
      <c r="F121" s="520">
        <v>80</v>
      </c>
      <c r="G121" s="508" t="str">
        <f t="shared" si="2"/>
        <v>Tốt</v>
      </c>
      <c r="H121" s="508"/>
    </row>
    <row r="122" spans="1:8" s="43" customFormat="1" ht="19.5" customHeight="1" x14ac:dyDescent="0.25">
      <c r="A122" s="419">
        <v>108</v>
      </c>
      <c r="B122" s="419">
        <v>18</v>
      </c>
      <c r="C122" s="519" t="s">
        <v>4195</v>
      </c>
      <c r="D122" s="519" t="s">
        <v>3986</v>
      </c>
      <c r="E122" s="519" t="s">
        <v>272</v>
      </c>
      <c r="F122" s="520">
        <v>65</v>
      </c>
      <c r="G122" s="508" t="str">
        <f t="shared" si="2"/>
        <v>Khá</v>
      </c>
      <c r="H122" s="508"/>
    </row>
    <row r="123" spans="1:8" s="43" customFormat="1" ht="19.5" customHeight="1" x14ac:dyDescent="0.25">
      <c r="A123" s="419">
        <v>109</v>
      </c>
      <c r="B123" s="419">
        <v>19</v>
      </c>
      <c r="C123" s="519" t="s">
        <v>4196</v>
      </c>
      <c r="D123" s="519" t="s">
        <v>3475</v>
      </c>
      <c r="E123" s="519" t="s">
        <v>4197</v>
      </c>
      <c r="F123" s="520">
        <v>0</v>
      </c>
      <c r="G123" s="508" t="str">
        <f t="shared" si="2"/>
        <v>Kém</v>
      </c>
      <c r="H123" s="524"/>
    </row>
    <row r="124" spans="1:8" s="43" customFormat="1" ht="19.5" customHeight="1" x14ac:dyDescent="0.25">
      <c r="A124" s="419">
        <v>110</v>
      </c>
      <c r="B124" s="419">
        <v>20</v>
      </c>
      <c r="C124" s="519" t="s">
        <v>4198</v>
      </c>
      <c r="D124" s="519" t="s">
        <v>4199</v>
      </c>
      <c r="E124" s="519" t="s">
        <v>8</v>
      </c>
      <c r="F124" s="520">
        <v>81</v>
      </c>
      <c r="G124" s="508" t="str">
        <f t="shared" si="2"/>
        <v>Tốt</v>
      </c>
      <c r="H124" s="508"/>
    </row>
    <row r="125" spans="1:8" s="43" customFormat="1" ht="19.5" customHeight="1" x14ac:dyDescent="0.25">
      <c r="A125" s="419">
        <v>111</v>
      </c>
      <c r="B125" s="419">
        <v>21</v>
      </c>
      <c r="C125" s="519" t="s">
        <v>4200</v>
      </c>
      <c r="D125" s="519" t="s">
        <v>4201</v>
      </c>
      <c r="E125" s="519" t="s">
        <v>8</v>
      </c>
      <c r="F125" s="520">
        <v>70</v>
      </c>
      <c r="G125" s="508" t="str">
        <f t="shared" si="2"/>
        <v>Khá</v>
      </c>
      <c r="H125" s="508"/>
    </row>
    <row r="126" spans="1:8" s="43" customFormat="1" ht="16.5" x14ac:dyDescent="0.25">
      <c r="A126" s="419">
        <v>112</v>
      </c>
      <c r="B126" s="419">
        <v>22</v>
      </c>
      <c r="C126" s="519" t="s">
        <v>4202</v>
      </c>
      <c r="D126" s="519" t="s">
        <v>4203</v>
      </c>
      <c r="E126" s="519" t="s">
        <v>4204</v>
      </c>
      <c r="F126" s="520">
        <v>45</v>
      </c>
      <c r="G126" s="508" t="str">
        <f t="shared" si="2"/>
        <v>Yếu</v>
      </c>
      <c r="H126" s="508"/>
    </row>
    <row r="127" spans="1:8" s="43" customFormat="1" ht="19.5" customHeight="1" x14ac:dyDescent="0.25">
      <c r="A127" s="419">
        <v>113</v>
      </c>
      <c r="B127" s="419">
        <v>23</v>
      </c>
      <c r="C127" s="519" t="s">
        <v>4205</v>
      </c>
      <c r="D127" s="519" t="s">
        <v>19</v>
      </c>
      <c r="E127" s="519" t="s">
        <v>158</v>
      </c>
      <c r="F127" s="520">
        <v>92</v>
      </c>
      <c r="G127" s="508" t="str">
        <f t="shared" si="2"/>
        <v>Xuất sắc</v>
      </c>
      <c r="H127" s="508"/>
    </row>
    <row r="128" spans="1:8" s="43" customFormat="1" ht="19.5" customHeight="1" x14ac:dyDescent="0.25">
      <c r="A128" s="419">
        <v>114</v>
      </c>
      <c r="B128" s="419">
        <v>24</v>
      </c>
      <c r="C128" s="519" t="s">
        <v>4206</v>
      </c>
      <c r="D128" s="519" t="s">
        <v>4207</v>
      </c>
      <c r="E128" s="519" t="s">
        <v>1582</v>
      </c>
      <c r="F128" s="520">
        <v>78</v>
      </c>
      <c r="G128" s="508" t="str">
        <f t="shared" si="2"/>
        <v>Khá</v>
      </c>
      <c r="H128" s="508"/>
    </row>
    <row r="129" spans="1:8" s="43" customFormat="1" ht="19.5" customHeight="1" x14ac:dyDescent="0.25">
      <c r="A129" s="419">
        <v>115</v>
      </c>
      <c r="B129" s="419">
        <v>25</v>
      </c>
      <c r="C129" s="519" t="s">
        <v>4208</v>
      </c>
      <c r="D129" s="519" t="s">
        <v>4209</v>
      </c>
      <c r="E129" s="519" t="s">
        <v>26</v>
      </c>
      <c r="F129" s="520">
        <v>96</v>
      </c>
      <c r="G129" s="508" t="str">
        <f t="shared" si="2"/>
        <v>Xuất sắc</v>
      </c>
      <c r="H129" s="508"/>
    </row>
    <row r="130" spans="1:8" s="43" customFormat="1" ht="19.5" customHeight="1" x14ac:dyDescent="0.25">
      <c r="A130" s="419">
        <v>116</v>
      </c>
      <c r="B130" s="419">
        <v>26</v>
      </c>
      <c r="C130" s="519" t="s">
        <v>4210</v>
      </c>
      <c r="D130" s="519" t="s">
        <v>1324</v>
      </c>
      <c r="E130" s="519" t="s">
        <v>855</v>
      </c>
      <c r="F130" s="520">
        <v>90</v>
      </c>
      <c r="G130" s="508" t="str">
        <f t="shared" si="2"/>
        <v>Xuất sắc</v>
      </c>
      <c r="H130" s="508"/>
    </row>
    <row r="131" spans="1:8" s="43" customFormat="1" ht="19.5" customHeight="1" x14ac:dyDescent="0.25">
      <c r="A131" s="419">
        <v>117</v>
      </c>
      <c r="B131" s="419">
        <v>27</v>
      </c>
      <c r="C131" s="519" t="s">
        <v>4211</v>
      </c>
      <c r="D131" s="519" t="s">
        <v>4212</v>
      </c>
      <c r="E131" s="519" t="s">
        <v>306</v>
      </c>
      <c r="F131" s="520">
        <v>54</v>
      </c>
      <c r="G131" s="508" t="str">
        <f t="shared" si="2"/>
        <v>Trung bình</v>
      </c>
      <c r="H131" s="508"/>
    </row>
    <row r="132" spans="1:8" s="43" customFormat="1" ht="19.5" customHeight="1" x14ac:dyDescent="0.25">
      <c r="A132" s="419">
        <v>118</v>
      </c>
      <c r="B132" s="419">
        <v>28</v>
      </c>
      <c r="C132" s="519" t="s">
        <v>4213</v>
      </c>
      <c r="D132" s="519" t="s">
        <v>3668</v>
      </c>
      <c r="E132" s="519" t="s">
        <v>61</v>
      </c>
      <c r="F132" s="520">
        <v>73</v>
      </c>
      <c r="G132" s="508" t="str">
        <f t="shared" si="2"/>
        <v>Khá</v>
      </c>
      <c r="H132" s="508"/>
    </row>
    <row r="133" spans="1:8" s="43" customFormat="1" ht="19.5" customHeight="1" x14ac:dyDescent="0.25">
      <c r="A133" s="419">
        <v>119</v>
      </c>
      <c r="B133" s="419">
        <v>29</v>
      </c>
      <c r="C133" s="519" t="s">
        <v>4214</v>
      </c>
      <c r="D133" s="519" t="s">
        <v>2450</v>
      </c>
      <c r="E133" s="519" t="s">
        <v>245</v>
      </c>
      <c r="F133" s="520">
        <v>67</v>
      </c>
      <c r="G133" s="508" t="str">
        <f t="shared" si="2"/>
        <v>Khá</v>
      </c>
      <c r="H133" s="508"/>
    </row>
    <row r="134" spans="1:8" s="43" customFormat="1" ht="19.5" customHeight="1" x14ac:dyDescent="0.25">
      <c r="A134" s="419">
        <v>120</v>
      </c>
      <c r="B134" s="419">
        <v>30</v>
      </c>
      <c r="C134" s="519" t="s">
        <v>4215</v>
      </c>
      <c r="D134" s="519" t="s">
        <v>4216</v>
      </c>
      <c r="E134" s="519" t="s">
        <v>245</v>
      </c>
      <c r="F134" s="520">
        <v>78</v>
      </c>
      <c r="G134" s="508" t="str">
        <f t="shared" si="2"/>
        <v>Khá</v>
      </c>
      <c r="H134" s="508"/>
    </row>
    <row r="135" spans="1:8" s="43" customFormat="1" ht="19.5" customHeight="1" x14ac:dyDescent="0.25">
      <c r="A135" s="419">
        <v>121</v>
      </c>
      <c r="B135" s="419">
        <v>31</v>
      </c>
      <c r="C135" s="519" t="s">
        <v>4217</v>
      </c>
      <c r="D135" s="519" t="s">
        <v>241</v>
      </c>
      <c r="E135" s="519" t="s">
        <v>12</v>
      </c>
      <c r="F135" s="520">
        <v>92</v>
      </c>
      <c r="G135" s="508" t="str">
        <f t="shared" si="2"/>
        <v>Xuất sắc</v>
      </c>
      <c r="H135" s="508"/>
    </row>
    <row r="136" spans="1:8" s="43" customFormat="1" ht="19.5" customHeight="1" x14ac:dyDescent="0.25">
      <c r="A136" s="419">
        <v>122</v>
      </c>
      <c r="B136" s="419">
        <v>32</v>
      </c>
      <c r="C136" s="519" t="s">
        <v>4218</v>
      </c>
      <c r="D136" s="519" t="s">
        <v>4219</v>
      </c>
      <c r="E136" s="519" t="s">
        <v>12</v>
      </c>
      <c r="F136" s="520">
        <v>98</v>
      </c>
      <c r="G136" s="508" t="str">
        <f t="shared" si="2"/>
        <v>Xuất sắc</v>
      </c>
      <c r="H136" s="508"/>
    </row>
    <row r="137" spans="1:8" s="43" customFormat="1" ht="19.5" customHeight="1" x14ac:dyDescent="0.25">
      <c r="A137" s="419">
        <v>123</v>
      </c>
      <c r="B137" s="419">
        <v>33</v>
      </c>
      <c r="C137" s="519" t="s">
        <v>4220</v>
      </c>
      <c r="D137" s="519" t="s">
        <v>136</v>
      </c>
      <c r="E137" s="519" t="s">
        <v>12</v>
      </c>
      <c r="F137" s="520">
        <v>97</v>
      </c>
      <c r="G137" s="508" t="str">
        <f t="shared" si="2"/>
        <v>Xuất sắc</v>
      </c>
      <c r="H137" s="508"/>
    </row>
    <row r="138" spans="1:8" s="43" customFormat="1" ht="19.5" customHeight="1" x14ac:dyDescent="0.25">
      <c r="A138" s="419">
        <v>124</v>
      </c>
      <c r="B138" s="419">
        <v>34</v>
      </c>
      <c r="C138" s="519" t="s">
        <v>4221</v>
      </c>
      <c r="D138" s="519" t="s">
        <v>4222</v>
      </c>
      <c r="E138" s="519" t="s">
        <v>265</v>
      </c>
      <c r="F138" s="520">
        <v>86</v>
      </c>
      <c r="G138" s="508" t="str">
        <f t="shared" si="2"/>
        <v>Tốt</v>
      </c>
      <c r="H138" s="508"/>
    </row>
    <row r="139" spans="1:8" s="43" customFormat="1" ht="19.5" customHeight="1" x14ac:dyDescent="0.25">
      <c r="A139" s="419">
        <v>125</v>
      </c>
      <c r="B139" s="419">
        <v>35</v>
      </c>
      <c r="C139" s="519" t="s">
        <v>4223</v>
      </c>
      <c r="D139" s="519" t="s">
        <v>225</v>
      </c>
      <c r="E139" s="519" t="s">
        <v>265</v>
      </c>
      <c r="F139" s="520">
        <v>73</v>
      </c>
      <c r="G139" s="508" t="str">
        <f t="shared" si="2"/>
        <v>Khá</v>
      </c>
      <c r="H139" s="508"/>
    </row>
    <row r="140" spans="1:8" s="43" customFormat="1" ht="19.5" customHeight="1" x14ac:dyDescent="0.25">
      <c r="A140" s="419">
        <v>126</v>
      </c>
      <c r="B140" s="419">
        <v>36</v>
      </c>
      <c r="C140" s="519" t="s">
        <v>4224</v>
      </c>
      <c r="D140" s="519" t="s">
        <v>4225</v>
      </c>
      <c r="E140" s="519" t="s">
        <v>265</v>
      </c>
      <c r="F140" s="520">
        <v>42</v>
      </c>
      <c r="G140" s="508" t="str">
        <f t="shared" si="2"/>
        <v>Yếu</v>
      </c>
      <c r="H140" s="508"/>
    </row>
    <row r="141" spans="1:8" s="43" customFormat="1" ht="19.5" customHeight="1" x14ac:dyDescent="0.25">
      <c r="A141" s="419">
        <v>127</v>
      </c>
      <c r="B141" s="419">
        <v>37</v>
      </c>
      <c r="C141" s="519" t="s">
        <v>4226</v>
      </c>
      <c r="D141" s="519" t="s">
        <v>3740</v>
      </c>
      <c r="E141" s="519" t="s">
        <v>152</v>
      </c>
      <c r="F141" s="520">
        <v>84</v>
      </c>
      <c r="G141" s="508" t="str">
        <f t="shared" si="2"/>
        <v>Tốt</v>
      </c>
      <c r="H141" s="508"/>
    </row>
    <row r="142" spans="1:8" s="43" customFormat="1" ht="19.5" customHeight="1" x14ac:dyDescent="0.25">
      <c r="A142" s="419">
        <v>128</v>
      </c>
      <c r="B142" s="419">
        <v>38</v>
      </c>
      <c r="C142" s="519" t="s">
        <v>4227</v>
      </c>
      <c r="D142" s="519" t="s">
        <v>4228</v>
      </c>
      <c r="E142" s="519" t="s">
        <v>152</v>
      </c>
      <c r="F142" s="520">
        <v>99</v>
      </c>
      <c r="G142" s="521" t="str">
        <f t="shared" si="2"/>
        <v>Xuất sắc</v>
      </c>
      <c r="H142" s="521"/>
    </row>
    <row r="143" spans="1:8" s="43" customFormat="1" ht="19.5" customHeight="1" x14ac:dyDescent="0.25">
      <c r="A143" s="419">
        <v>129</v>
      </c>
      <c r="B143" s="419">
        <v>39</v>
      </c>
      <c r="C143" s="522" t="s">
        <v>4229</v>
      </c>
      <c r="D143" s="522" t="s">
        <v>4230</v>
      </c>
      <c r="E143" s="522" t="s">
        <v>177</v>
      </c>
      <c r="F143" s="523">
        <v>42</v>
      </c>
      <c r="G143" s="508" t="str">
        <f t="shared" si="2"/>
        <v>Yếu</v>
      </c>
      <c r="H143" s="508"/>
    </row>
    <row r="144" spans="1:8" s="43" customFormat="1" ht="19.5" customHeight="1" x14ac:dyDescent="0.25">
      <c r="A144" s="419">
        <v>130</v>
      </c>
      <c r="B144" s="419">
        <v>40</v>
      </c>
      <c r="C144" s="519" t="s">
        <v>4231</v>
      </c>
      <c r="D144" s="519" t="s">
        <v>4232</v>
      </c>
      <c r="E144" s="519" t="s">
        <v>30</v>
      </c>
      <c r="F144" s="520">
        <v>85</v>
      </c>
      <c r="G144" s="521" t="str">
        <f t="shared" si="2"/>
        <v>Tốt</v>
      </c>
      <c r="H144" s="521"/>
    </row>
    <row r="145" spans="1:8" s="43" customFormat="1" ht="19.5" customHeight="1" x14ac:dyDescent="0.25">
      <c r="A145" s="419">
        <v>131</v>
      </c>
      <c r="B145" s="419">
        <v>41</v>
      </c>
      <c r="C145" s="525" t="s">
        <v>4233</v>
      </c>
      <c r="D145" s="525" t="s">
        <v>4234</v>
      </c>
      <c r="E145" s="525" t="s">
        <v>298</v>
      </c>
      <c r="F145" s="526">
        <v>83</v>
      </c>
      <c r="G145" s="527" t="str">
        <f t="shared" si="2"/>
        <v>Tốt</v>
      </c>
      <c r="H145" s="527"/>
    </row>
    <row r="146" spans="1:8" s="43" customFormat="1" ht="19.5" customHeight="1" x14ac:dyDescent="0.25">
      <c r="A146" s="419">
        <v>132</v>
      </c>
      <c r="B146" s="419">
        <v>42</v>
      </c>
      <c r="C146" s="522" t="s">
        <v>4235</v>
      </c>
      <c r="D146" s="522" t="s">
        <v>4236</v>
      </c>
      <c r="E146" s="522" t="s">
        <v>298</v>
      </c>
      <c r="F146" s="523">
        <v>50</v>
      </c>
      <c r="G146" s="527" t="str">
        <f t="shared" si="2"/>
        <v>Trung bình</v>
      </c>
      <c r="H146" s="508"/>
    </row>
    <row r="147" spans="1:8" s="529" customFormat="1" ht="16.5" x14ac:dyDescent="0.25">
      <c r="A147" s="419">
        <v>133</v>
      </c>
      <c r="B147" s="419">
        <v>43</v>
      </c>
      <c r="C147" s="519" t="s">
        <v>4237</v>
      </c>
      <c r="D147" s="519" t="s">
        <v>295</v>
      </c>
      <c r="E147" s="519" t="s">
        <v>4238</v>
      </c>
      <c r="F147" s="520">
        <v>70</v>
      </c>
      <c r="G147" s="527" t="str">
        <f t="shared" si="2"/>
        <v>Khá</v>
      </c>
      <c r="H147" s="528"/>
    </row>
    <row r="148" spans="1:8" s="43" customFormat="1" ht="19.5" customHeight="1" x14ac:dyDescent="0.25">
      <c r="A148" s="501" t="s">
        <v>4239</v>
      </c>
      <c r="B148" s="501"/>
      <c r="C148" s="501"/>
      <c r="D148" s="501"/>
      <c r="E148" s="501"/>
      <c r="F148" s="501"/>
      <c r="G148" s="527"/>
      <c r="H148" s="501"/>
    </row>
    <row r="149" spans="1:8" s="43" customFormat="1" ht="19.5" customHeight="1" x14ac:dyDescent="0.25">
      <c r="A149" s="412" t="s">
        <v>105</v>
      </c>
      <c r="B149" s="412" t="s">
        <v>105</v>
      </c>
      <c r="C149" s="502" t="s">
        <v>32</v>
      </c>
      <c r="D149" s="502" t="s">
        <v>33</v>
      </c>
      <c r="E149" s="503" t="s">
        <v>141</v>
      </c>
      <c r="F149" s="504" t="s">
        <v>559</v>
      </c>
      <c r="G149" s="502" t="s">
        <v>4</v>
      </c>
      <c r="H149" s="502" t="s">
        <v>0</v>
      </c>
    </row>
    <row r="150" spans="1:8" s="43" customFormat="1" ht="19.5" customHeight="1" x14ac:dyDescent="0.25">
      <c r="A150" s="419">
        <v>134</v>
      </c>
      <c r="B150" s="419">
        <v>1</v>
      </c>
      <c r="C150" s="530" t="s">
        <v>4240</v>
      </c>
      <c r="D150" s="531" t="s">
        <v>97</v>
      </c>
      <c r="E150" s="531" t="s">
        <v>6</v>
      </c>
      <c r="F150" s="509">
        <v>82</v>
      </c>
      <c r="G150" s="508" t="str">
        <f>IF(F150&gt;=90,"Xuất sắc", IF(F150&gt;=80,"Tốt",IF(F150&gt;=65,"Khá",IF(F150&gt;=50,"Trung bình",IF(F150&gt;=35,"Yếu","Kém")))))</f>
        <v>Tốt</v>
      </c>
      <c r="H150" s="498"/>
    </row>
    <row r="151" spans="1:8" s="43" customFormat="1" ht="19.5" customHeight="1" x14ac:dyDescent="0.25">
      <c r="A151" s="501" t="s">
        <v>4241</v>
      </c>
      <c r="B151" s="501"/>
      <c r="C151" s="501"/>
      <c r="D151" s="501"/>
      <c r="E151" s="501"/>
      <c r="F151" s="501"/>
      <c r="G151" s="501"/>
      <c r="H151" s="501"/>
    </row>
    <row r="152" spans="1:8" s="43" customFormat="1" ht="19.5" customHeight="1" x14ac:dyDescent="0.25">
      <c r="A152" s="412" t="s">
        <v>105</v>
      </c>
      <c r="B152" s="412" t="s">
        <v>105</v>
      </c>
      <c r="C152" s="502" t="s">
        <v>32</v>
      </c>
      <c r="D152" s="502" t="s">
        <v>33</v>
      </c>
      <c r="E152" s="503" t="s">
        <v>141</v>
      </c>
      <c r="F152" s="504" t="s">
        <v>559</v>
      </c>
      <c r="G152" s="502" t="s">
        <v>4</v>
      </c>
      <c r="H152" s="502" t="s">
        <v>0</v>
      </c>
    </row>
    <row r="153" spans="1:8" s="43" customFormat="1" ht="19.5" customHeight="1" x14ac:dyDescent="0.25">
      <c r="A153" s="419">
        <v>135</v>
      </c>
      <c r="B153" s="419">
        <v>1</v>
      </c>
      <c r="C153" s="530" t="s">
        <v>4242</v>
      </c>
      <c r="D153" s="532" t="s">
        <v>46</v>
      </c>
      <c r="E153" s="532" t="s">
        <v>67</v>
      </c>
      <c r="F153" s="533">
        <v>86</v>
      </c>
      <c r="G153" s="508" t="str">
        <f>IF(F153&gt;=90,"Xuất sắc", IF(F153&gt;=80,"Tốt",IF(F153&gt;=65,"Khá",IF(F153&gt;=50,"Trung bình",IF(F153&gt;=35,"Yếu","Kém")))))</f>
        <v>Tốt</v>
      </c>
      <c r="H153" s="534"/>
    </row>
    <row r="154" spans="1:8" s="43" customFormat="1" ht="19.5" customHeight="1" x14ac:dyDescent="0.25">
      <c r="A154" s="419">
        <v>136</v>
      </c>
      <c r="B154" s="419">
        <v>2</v>
      </c>
      <c r="C154" s="530" t="s">
        <v>4243</v>
      </c>
      <c r="D154" s="532" t="s">
        <v>4244</v>
      </c>
      <c r="E154" s="532" t="s">
        <v>34</v>
      </c>
      <c r="F154" s="533">
        <v>65</v>
      </c>
      <c r="G154" s="508" t="str">
        <f t="shared" ref="G154:G217" si="3">IF(F154&gt;=90,"Xuất sắc", IF(F154&gt;=80,"Tốt",IF(F154&gt;=65,"Khá",IF(F154&gt;=50,"Trung bình",IF(F154&gt;=35,"Yếu","Kém")))))</f>
        <v>Khá</v>
      </c>
      <c r="H154" s="521"/>
    </row>
    <row r="155" spans="1:8" s="43" customFormat="1" ht="19.5" customHeight="1" x14ac:dyDescent="0.25">
      <c r="A155" s="419">
        <v>137</v>
      </c>
      <c r="B155" s="419">
        <v>3</v>
      </c>
      <c r="C155" s="530" t="s">
        <v>4245</v>
      </c>
      <c r="D155" s="532" t="s">
        <v>441</v>
      </c>
      <c r="E155" s="532" t="s">
        <v>34</v>
      </c>
      <c r="F155" s="533">
        <v>97</v>
      </c>
      <c r="G155" s="508" t="str">
        <f t="shared" si="3"/>
        <v>Xuất sắc</v>
      </c>
      <c r="H155" s="534"/>
    </row>
    <row r="156" spans="1:8" s="43" customFormat="1" ht="19.5" customHeight="1" x14ac:dyDescent="0.25">
      <c r="A156" s="419">
        <v>138</v>
      </c>
      <c r="B156" s="419">
        <v>4</v>
      </c>
      <c r="C156" s="530" t="s">
        <v>4246</v>
      </c>
      <c r="D156" s="532" t="s">
        <v>784</v>
      </c>
      <c r="E156" s="532" t="s">
        <v>34</v>
      </c>
      <c r="F156" s="533">
        <v>80</v>
      </c>
      <c r="G156" s="508" t="str">
        <f t="shared" si="3"/>
        <v>Tốt</v>
      </c>
      <c r="H156" s="534"/>
    </row>
    <row r="157" spans="1:8" s="43" customFormat="1" ht="19.5" customHeight="1" x14ac:dyDescent="0.25">
      <c r="A157" s="419">
        <v>139</v>
      </c>
      <c r="B157" s="419">
        <v>5</v>
      </c>
      <c r="C157" s="530" t="s">
        <v>4247</v>
      </c>
      <c r="D157" s="532" t="s">
        <v>438</v>
      </c>
      <c r="E157" s="532" t="s">
        <v>34</v>
      </c>
      <c r="F157" s="533">
        <v>65</v>
      </c>
      <c r="G157" s="508" t="str">
        <f t="shared" si="3"/>
        <v>Khá</v>
      </c>
      <c r="H157" s="534"/>
    </row>
    <row r="158" spans="1:8" s="43" customFormat="1" ht="19.5" customHeight="1" x14ac:dyDescent="0.25">
      <c r="A158" s="419">
        <v>140</v>
      </c>
      <c r="B158" s="419">
        <v>6</v>
      </c>
      <c r="C158" s="530" t="s">
        <v>4248</v>
      </c>
      <c r="D158" s="532" t="s">
        <v>1819</v>
      </c>
      <c r="E158" s="532" t="s">
        <v>34</v>
      </c>
      <c r="F158" s="533">
        <v>81</v>
      </c>
      <c r="G158" s="508" t="str">
        <f t="shared" si="3"/>
        <v>Tốt</v>
      </c>
      <c r="H158" s="534"/>
    </row>
    <row r="159" spans="1:8" s="43" customFormat="1" ht="19.5" customHeight="1" x14ac:dyDescent="0.25">
      <c r="A159" s="419">
        <v>141</v>
      </c>
      <c r="B159" s="419">
        <v>7</v>
      </c>
      <c r="C159" s="530" t="s">
        <v>4249</v>
      </c>
      <c r="D159" s="532" t="s">
        <v>2279</v>
      </c>
      <c r="E159" s="532" t="s">
        <v>34</v>
      </c>
      <c r="F159" s="535">
        <v>95</v>
      </c>
      <c r="G159" s="508" t="str">
        <f t="shared" si="3"/>
        <v>Xuất sắc</v>
      </c>
      <c r="H159" s="534"/>
    </row>
    <row r="160" spans="1:8" s="43" customFormat="1" ht="19.5" customHeight="1" x14ac:dyDescent="0.25">
      <c r="A160" s="419">
        <v>142</v>
      </c>
      <c r="B160" s="419">
        <v>8</v>
      </c>
      <c r="C160" s="530" t="s">
        <v>4250</v>
      </c>
      <c r="D160" s="532" t="s">
        <v>4251</v>
      </c>
      <c r="E160" s="532" t="s">
        <v>34</v>
      </c>
      <c r="F160" s="533">
        <v>72</v>
      </c>
      <c r="G160" s="508" t="str">
        <f t="shared" si="3"/>
        <v>Khá</v>
      </c>
      <c r="H160" s="534"/>
    </row>
    <row r="161" spans="1:8" s="43" customFormat="1" ht="19.5" customHeight="1" x14ac:dyDescent="0.25">
      <c r="A161" s="419">
        <v>143</v>
      </c>
      <c r="B161" s="419">
        <v>9</v>
      </c>
      <c r="C161" s="530" t="s">
        <v>4252</v>
      </c>
      <c r="D161" s="532" t="s">
        <v>159</v>
      </c>
      <c r="E161" s="532" t="s">
        <v>34</v>
      </c>
      <c r="F161" s="533">
        <v>69</v>
      </c>
      <c r="G161" s="508" t="str">
        <f t="shared" si="3"/>
        <v>Khá</v>
      </c>
      <c r="H161" s="534"/>
    </row>
    <row r="162" spans="1:8" s="43" customFormat="1" ht="19.5" customHeight="1" x14ac:dyDescent="0.25">
      <c r="A162" s="419">
        <v>144</v>
      </c>
      <c r="B162" s="419">
        <v>10</v>
      </c>
      <c r="C162" s="530" t="s">
        <v>4253</v>
      </c>
      <c r="D162" s="532" t="s">
        <v>4254</v>
      </c>
      <c r="E162" s="532" t="s">
        <v>34</v>
      </c>
      <c r="F162" s="533">
        <v>89</v>
      </c>
      <c r="G162" s="508" t="str">
        <f t="shared" si="3"/>
        <v>Tốt</v>
      </c>
      <c r="H162" s="534"/>
    </row>
    <row r="163" spans="1:8" s="43" customFormat="1" ht="19.5" customHeight="1" x14ac:dyDescent="0.25">
      <c r="A163" s="419">
        <v>145</v>
      </c>
      <c r="B163" s="419">
        <v>11</v>
      </c>
      <c r="C163" s="530" t="s">
        <v>4255</v>
      </c>
      <c r="D163" s="532" t="s">
        <v>93</v>
      </c>
      <c r="E163" s="532" t="s">
        <v>129</v>
      </c>
      <c r="F163" s="533">
        <v>80</v>
      </c>
      <c r="G163" s="508" t="str">
        <f t="shared" si="3"/>
        <v>Tốt</v>
      </c>
      <c r="H163" s="534"/>
    </row>
    <row r="164" spans="1:8" s="43" customFormat="1" ht="19.5" customHeight="1" x14ac:dyDescent="0.25">
      <c r="A164" s="419">
        <v>146</v>
      </c>
      <c r="B164" s="419">
        <v>12</v>
      </c>
      <c r="C164" s="530" t="s">
        <v>4256</v>
      </c>
      <c r="D164" s="532" t="s">
        <v>464</v>
      </c>
      <c r="E164" s="532" t="s">
        <v>956</v>
      </c>
      <c r="F164" s="533">
        <v>96</v>
      </c>
      <c r="G164" s="508" t="str">
        <f t="shared" si="3"/>
        <v>Xuất sắc</v>
      </c>
      <c r="H164" s="534"/>
    </row>
    <row r="165" spans="1:8" s="43" customFormat="1" ht="19.5" customHeight="1" x14ac:dyDescent="0.25">
      <c r="A165" s="419">
        <v>147</v>
      </c>
      <c r="B165" s="419">
        <v>13</v>
      </c>
      <c r="C165" s="530" t="s">
        <v>4257</v>
      </c>
      <c r="D165" s="532" t="s">
        <v>1781</v>
      </c>
      <c r="E165" s="532" t="s">
        <v>6</v>
      </c>
      <c r="F165" s="533">
        <v>85</v>
      </c>
      <c r="G165" s="508" t="str">
        <f t="shared" si="3"/>
        <v>Tốt</v>
      </c>
      <c r="H165" s="534"/>
    </row>
    <row r="166" spans="1:8" s="43" customFormat="1" ht="19.5" customHeight="1" x14ac:dyDescent="0.25">
      <c r="A166" s="419">
        <v>148</v>
      </c>
      <c r="B166" s="419">
        <v>14</v>
      </c>
      <c r="C166" s="530" t="s">
        <v>4258</v>
      </c>
      <c r="D166" s="532" t="s">
        <v>18</v>
      </c>
      <c r="E166" s="532" t="s">
        <v>6</v>
      </c>
      <c r="F166" s="533">
        <v>85</v>
      </c>
      <c r="G166" s="508" t="str">
        <f t="shared" si="3"/>
        <v>Tốt</v>
      </c>
      <c r="H166" s="534"/>
    </row>
    <row r="167" spans="1:8" s="43" customFormat="1" ht="19.5" customHeight="1" x14ac:dyDescent="0.25">
      <c r="A167" s="419">
        <v>149</v>
      </c>
      <c r="B167" s="419">
        <v>15</v>
      </c>
      <c r="C167" s="530" t="s">
        <v>4259</v>
      </c>
      <c r="D167" s="532" t="s">
        <v>4260</v>
      </c>
      <c r="E167" s="532" t="s">
        <v>6</v>
      </c>
      <c r="F167" s="533">
        <v>89</v>
      </c>
      <c r="G167" s="508" t="str">
        <f t="shared" si="3"/>
        <v>Tốt</v>
      </c>
      <c r="H167" s="534"/>
    </row>
    <row r="168" spans="1:8" s="43" customFormat="1" ht="19.5" customHeight="1" x14ac:dyDescent="0.25">
      <c r="A168" s="419">
        <v>150</v>
      </c>
      <c r="B168" s="419">
        <v>16</v>
      </c>
      <c r="C168" s="530" t="s">
        <v>4261</v>
      </c>
      <c r="D168" s="532" t="s">
        <v>36</v>
      </c>
      <c r="E168" s="532" t="s">
        <v>321</v>
      </c>
      <c r="F168" s="533">
        <v>81</v>
      </c>
      <c r="G168" s="508" t="str">
        <f t="shared" si="3"/>
        <v>Tốt</v>
      </c>
      <c r="H168" s="521"/>
    </row>
    <row r="169" spans="1:8" s="43" customFormat="1" ht="19.5" customHeight="1" x14ac:dyDescent="0.25">
      <c r="A169" s="419">
        <v>151</v>
      </c>
      <c r="B169" s="419">
        <v>17</v>
      </c>
      <c r="C169" s="530" t="s">
        <v>4262</v>
      </c>
      <c r="D169" s="532" t="s">
        <v>406</v>
      </c>
      <c r="E169" s="532" t="s">
        <v>38</v>
      </c>
      <c r="F169" s="533">
        <v>75</v>
      </c>
      <c r="G169" s="508" t="str">
        <f t="shared" si="3"/>
        <v>Khá</v>
      </c>
      <c r="H169" s="534"/>
    </row>
    <row r="170" spans="1:8" s="43" customFormat="1" ht="19.5" customHeight="1" x14ac:dyDescent="0.25">
      <c r="A170" s="419">
        <v>152</v>
      </c>
      <c r="B170" s="419">
        <v>18</v>
      </c>
      <c r="C170" s="530" t="s">
        <v>4263</v>
      </c>
      <c r="D170" s="532" t="s">
        <v>145</v>
      </c>
      <c r="E170" s="532" t="s">
        <v>39</v>
      </c>
      <c r="F170" s="533">
        <v>86</v>
      </c>
      <c r="G170" s="508" t="str">
        <f t="shared" si="3"/>
        <v>Tốt</v>
      </c>
      <c r="H170" s="534"/>
    </row>
    <row r="171" spans="1:8" s="6" customFormat="1" ht="20.25" customHeight="1" x14ac:dyDescent="0.25">
      <c r="A171" s="419">
        <v>153</v>
      </c>
      <c r="B171" s="419">
        <v>19</v>
      </c>
      <c r="C171" s="530" t="s">
        <v>4264</v>
      </c>
      <c r="D171" s="532" t="s">
        <v>4265</v>
      </c>
      <c r="E171" s="532" t="s">
        <v>2655</v>
      </c>
      <c r="F171" s="533">
        <v>60</v>
      </c>
      <c r="G171" s="508" t="str">
        <f t="shared" si="3"/>
        <v>Trung bình</v>
      </c>
      <c r="H171" s="534" t="s">
        <v>111</v>
      </c>
    </row>
    <row r="172" spans="1:8" s="43" customFormat="1" ht="19.5" customHeight="1" x14ac:dyDescent="0.25">
      <c r="A172" s="419">
        <v>154</v>
      </c>
      <c r="B172" s="419">
        <v>20</v>
      </c>
      <c r="C172" s="530" t="s">
        <v>4266</v>
      </c>
      <c r="D172" s="532" t="s">
        <v>4267</v>
      </c>
      <c r="E172" s="532" t="s">
        <v>41</v>
      </c>
      <c r="F172" s="533">
        <v>94</v>
      </c>
      <c r="G172" s="508" t="str">
        <f t="shared" si="3"/>
        <v>Xuất sắc</v>
      </c>
      <c r="H172" s="534"/>
    </row>
    <row r="173" spans="1:8" s="43" customFormat="1" ht="19.5" customHeight="1" x14ac:dyDescent="0.25">
      <c r="A173" s="419">
        <v>155</v>
      </c>
      <c r="B173" s="419">
        <v>21</v>
      </c>
      <c r="C173" s="530" t="s">
        <v>4268</v>
      </c>
      <c r="D173" s="532" t="s">
        <v>48</v>
      </c>
      <c r="E173" s="532" t="s">
        <v>45</v>
      </c>
      <c r="F173" s="533">
        <v>95</v>
      </c>
      <c r="G173" s="508" t="str">
        <f t="shared" si="3"/>
        <v>Xuất sắc</v>
      </c>
      <c r="H173" s="534"/>
    </row>
    <row r="174" spans="1:8" s="43" customFormat="1" ht="19.5" customHeight="1" x14ac:dyDescent="0.25">
      <c r="A174" s="419">
        <v>156</v>
      </c>
      <c r="B174" s="419">
        <v>22</v>
      </c>
      <c r="C174" s="530" t="s">
        <v>4269</v>
      </c>
      <c r="D174" s="532" t="s">
        <v>984</v>
      </c>
      <c r="E174" s="532" t="s">
        <v>45</v>
      </c>
      <c r="F174" s="533">
        <v>81</v>
      </c>
      <c r="G174" s="508" t="str">
        <f t="shared" si="3"/>
        <v>Tốt</v>
      </c>
      <c r="H174" s="534"/>
    </row>
    <row r="175" spans="1:8" s="43" customFormat="1" ht="19.5" customHeight="1" x14ac:dyDescent="0.25">
      <c r="A175" s="419">
        <v>157</v>
      </c>
      <c r="B175" s="419">
        <v>23</v>
      </c>
      <c r="C175" s="530" t="s">
        <v>4270</v>
      </c>
      <c r="D175" s="532" t="s">
        <v>198</v>
      </c>
      <c r="E175" s="532" t="s">
        <v>95</v>
      </c>
      <c r="F175" s="533">
        <v>75</v>
      </c>
      <c r="G175" s="508" t="str">
        <f t="shared" si="3"/>
        <v>Khá</v>
      </c>
      <c r="H175" s="534"/>
    </row>
    <row r="176" spans="1:8" s="43" customFormat="1" ht="19.5" customHeight="1" x14ac:dyDescent="0.25">
      <c r="A176" s="419">
        <v>158</v>
      </c>
      <c r="B176" s="419">
        <v>24</v>
      </c>
      <c r="C176" s="530" t="s">
        <v>4271</v>
      </c>
      <c r="D176" s="532" t="s">
        <v>4272</v>
      </c>
      <c r="E176" s="532" t="s">
        <v>95</v>
      </c>
      <c r="F176" s="533">
        <v>65</v>
      </c>
      <c r="G176" s="508" t="str">
        <f t="shared" si="3"/>
        <v>Khá</v>
      </c>
      <c r="H176" s="534"/>
    </row>
    <row r="177" spans="1:8" s="43" customFormat="1" x14ac:dyDescent="0.25">
      <c r="A177" s="419">
        <v>159</v>
      </c>
      <c r="B177" s="419">
        <v>25</v>
      </c>
      <c r="C177" s="530" t="s">
        <v>4273</v>
      </c>
      <c r="D177" s="532" t="s">
        <v>200</v>
      </c>
      <c r="E177" s="532" t="s">
        <v>47</v>
      </c>
      <c r="F177" s="533">
        <v>86</v>
      </c>
      <c r="G177" s="508" t="str">
        <f t="shared" si="3"/>
        <v>Tốt</v>
      </c>
      <c r="H177" s="536"/>
    </row>
    <row r="178" spans="1:8" s="43" customFormat="1" ht="19.5" customHeight="1" x14ac:dyDescent="0.25">
      <c r="A178" s="419">
        <v>160</v>
      </c>
      <c r="B178" s="419">
        <v>26</v>
      </c>
      <c r="C178" s="530" t="s">
        <v>4274</v>
      </c>
      <c r="D178" s="532" t="s">
        <v>4275</v>
      </c>
      <c r="E178" s="532" t="s">
        <v>76</v>
      </c>
      <c r="F178" s="533">
        <v>50</v>
      </c>
      <c r="G178" s="508" t="str">
        <f t="shared" si="3"/>
        <v>Trung bình</v>
      </c>
      <c r="H178" s="534"/>
    </row>
    <row r="179" spans="1:8" s="43" customFormat="1" ht="19.5" customHeight="1" x14ac:dyDescent="0.25">
      <c r="A179" s="419">
        <v>161</v>
      </c>
      <c r="B179" s="419">
        <v>27</v>
      </c>
      <c r="C179" s="530" t="s">
        <v>4276</v>
      </c>
      <c r="D179" s="532" t="s">
        <v>1304</v>
      </c>
      <c r="E179" s="532" t="s">
        <v>190</v>
      </c>
      <c r="F179" s="533">
        <v>0</v>
      </c>
      <c r="G179" s="508" t="str">
        <f t="shared" si="3"/>
        <v>Kém</v>
      </c>
      <c r="H179" s="521" t="s">
        <v>1808</v>
      </c>
    </row>
    <row r="180" spans="1:8" s="43" customFormat="1" ht="19.5" customHeight="1" x14ac:dyDescent="0.25">
      <c r="A180" s="419">
        <v>162</v>
      </c>
      <c r="B180" s="419">
        <v>28</v>
      </c>
      <c r="C180" s="530" t="s">
        <v>4277</v>
      </c>
      <c r="D180" s="532" t="s">
        <v>4278</v>
      </c>
      <c r="E180" s="532" t="s">
        <v>156</v>
      </c>
      <c r="F180" s="533">
        <v>72</v>
      </c>
      <c r="G180" s="508" t="str">
        <f t="shared" si="3"/>
        <v>Khá</v>
      </c>
      <c r="H180" s="534"/>
    </row>
    <row r="181" spans="1:8" s="43" customFormat="1" ht="19.5" customHeight="1" x14ac:dyDescent="0.25">
      <c r="A181" s="419">
        <v>163</v>
      </c>
      <c r="B181" s="419">
        <v>29</v>
      </c>
      <c r="C181" s="530" t="s">
        <v>4279</v>
      </c>
      <c r="D181" s="532" t="s">
        <v>4280</v>
      </c>
      <c r="E181" s="532" t="s">
        <v>156</v>
      </c>
      <c r="F181" s="533">
        <v>50</v>
      </c>
      <c r="G181" s="508" t="str">
        <f t="shared" si="3"/>
        <v>Trung bình</v>
      </c>
      <c r="H181" s="521"/>
    </row>
    <row r="182" spans="1:8" s="43" customFormat="1" ht="19.5" customHeight="1" x14ac:dyDescent="0.25">
      <c r="A182" s="419">
        <v>164</v>
      </c>
      <c r="B182" s="419">
        <v>30</v>
      </c>
      <c r="C182" s="530" t="s">
        <v>4281</v>
      </c>
      <c r="D182" s="532" t="s">
        <v>46</v>
      </c>
      <c r="E182" s="532" t="s">
        <v>21</v>
      </c>
      <c r="F182" s="533">
        <v>91</v>
      </c>
      <c r="G182" s="508" t="str">
        <f t="shared" si="3"/>
        <v>Xuất sắc</v>
      </c>
      <c r="H182" s="534"/>
    </row>
    <row r="183" spans="1:8" s="43" customFormat="1" ht="19.5" customHeight="1" x14ac:dyDescent="0.25">
      <c r="A183" s="419">
        <v>165</v>
      </c>
      <c r="B183" s="419">
        <v>31</v>
      </c>
      <c r="C183" s="530" t="s">
        <v>4282</v>
      </c>
      <c r="D183" s="532" t="s">
        <v>4283</v>
      </c>
      <c r="E183" s="532" t="s">
        <v>21</v>
      </c>
      <c r="F183" s="533">
        <v>70</v>
      </c>
      <c r="G183" s="508" t="str">
        <f t="shared" si="3"/>
        <v>Khá</v>
      </c>
      <c r="H183" s="534"/>
    </row>
    <row r="184" spans="1:8" s="43" customFormat="1" ht="19.5" customHeight="1" x14ac:dyDescent="0.25">
      <c r="A184" s="419">
        <v>166</v>
      </c>
      <c r="B184" s="419">
        <v>32</v>
      </c>
      <c r="C184" s="530" t="s">
        <v>4284</v>
      </c>
      <c r="D184" s="532" t="s">
        <v>4285</v>
      </c>
      <c r="E184" s="532" t="s">
        <v>54</v>
      </c>
      <c r="F184" s="533">
        <v>82</v>
      </c>
      <c r="G184" s="508" t="str">
        <f t="shared" si="3"/>
        <v>Tốt</v>
      </c>
      <c r="H184" s="534"/>
    </row>
    <row r="185" spans="1:8" s="43" customFormat="1" ht="19.5" customHeight="1" x14ac:dyDescent="0.25">
      <c r="A185" s="419">
        <v>167</v>
      </c>
      <c r="B185" s="419">
        <v>33</v>
      </c>
      <c r="C185" s="530" t="s">
        <v>4286</v>
      </c>
      <c r="D185" s="532" t="s">
        <v>744</v>
      </c>
      <c r="E185" s="532" t="s">
        <v>54</v>
      </c>
      <c r="F185" s="533">
        <v>72</v>
      </c>
      <c r="G185" s="508" t="str">
        <f t="shared" si="3"/>
        <v>Khá</v>
      </c>
      <c r="H185" s="534"/>
    </row>
    <row r="186" spans="1:8" s="43" customFormat="1" ht="19.5" customHeight="1" x14ac:dyDescent="0.25">
      <c r="A186" s="419">
        <v>168</v>
      </c>
      <c r="B186" s="419">
        <v>34</v>
      </c>
      <c r="C186" s="530" t="s">
        <v>4287</v>
      </c>
      <c r="D186" s="532" t="s">
        <v>71</v>
      </c>
      <c r="E186" s="532" t="s">
        <v>54</v>
      </c>
      <c r="F186" s="533">
        <v>74</v>
      </c>
      <c r="G186" s="508" t="str">
        <f t="shared" si="3"/>
        <v>Khá</v>
      </c>
      <c r="H186" s="534"/>
    </row>
    <row r="187" spans="1:8" s="43" customFormat="1" ht="19.5" customHeight="1" x14ac:dyDescent="0.25">
      <c r="A187" s="419">
        <v>169</v>
      </c>
      <c r="B187" s="419">
        <v>35</v>
      </c>
      <c r="C187" s="530" t="s">
        <v>4288</v>
      </c>
      <c r="D187" s="532" t="s">
        <v>362</v>
      </c>
      <c r="E187" s="532" t="s">
        <v>16</v>
      </c>
      <c r="F187" s="533">
        <v>90</v>
      </c>
      <c r="G187" s="508" t="str">
        <f t="shared" si="3"/>
        <v>Xuất sắc</v>
      </c>
      <c r="H187" s="534"/>
    </row>
    <row r="188" spans="1:8" s="43" customFormat="1" ht="19.5" customHeight="1" x14ac:dyDescent="0.25">
      <c r="A188" s="419">
        <v>170</v>
      </c>
      <c r="B188" s="419">
        <v>36</v>
      </c>
      <c r="C188" s="530" t="s">
        <v>4289</v>
      </c>
      <c r="D188" s="532" t="s">
        <v>2450</v>
      </c>
      <c r="E188" s="532" t="s">
        <v>79</v>
      </c>
      <c r="F188" s="533">
        <v>0</v>
      </c>
      <c r="G188" s="508" t="str">
        <f t="shared" si="3"/>
        <v>Kém</v>
      </c>
      <c r="H188" s="521" t="s">
        <v>1808</v>
      </c>
    </row>
    <row r="189" spans="1:8" s="43" customFormat="1" ht="19.5" customHeight="1" x14ac:dyDescent="0.25">
      <c r="A189" s="419">
        <v>171</v>
      </c>
      <c r="B189" s="419">
        <v>37</v>
      </c>
      <c r="C189" s="530" t="s">
        <v>4290</v>
      </c>
      <c r="D189" s="532" t="s">
        <v>376</v>
      </c>
      <c r="E189" s="532" t="s">
        <v>79</v>
      </c>
      <c r="F189" s="533">
        <v>70</v>
      </c>
      <c r="G189" s="508" t="str">
        <f t="shared" si="3"/>
        <v>Khá</v>
      </c>
      <c r="H189" s="521"/>
    </row>
    <row r="190" spans="1:8" s="43" customFormat="1" ht="19.5" customHeight="1" x14ac:dyDescent="0.25">
      <c r="A190" s="419">
        <v>172</v>
      </c>
      <c r="B190" s="419">
        <v>38</v>
      </c>
      <c r="C190" s="530" t="s">
        <v>4291</v>
      </c>
      <c r="D190" s="532" t="s">
        <v>361</v>
      </c>
      <c r="E190" s="532" t="s">
        <v>4292</v>
      </c>
      <c r="F190" s="533">
        <v>69</v>
      </c>
      <c r="G190" s="508" t="str">
        <f t="shared" si="3"/>
        <v>Khá</v>
      </c>
      <c r="H190" s="534"/>
    </row>
    <row r="191" spans="1:8" s="43" customFormat="1" ht="19.5" customHeight="1" x14ac:dyDescent="0.25">
      <c r="A191" s="419">
        <v>173</v>
      </c>
      <c r="B191" s="419">
        <v>39</v>
      </c>
      <c r="C191" s="530" t="s">
        <v>4293</v>
      </c>
      <c r="D191" s="532" t="s">
        <v>4294</v>
      </c>
      <c r="E191" s="532" t="s">
        <v>4292</v>
      </c>
      <c r="F191" s="533">
        <v>71</v>
      </c>
      <c r="G191" s="508" t="str">
        <f t="shared" si="3"/>
        <v>Khá</v>
      </c>
      <c r="H191" s="534"/>
    </row>
    <row r="192" spans="1:8" s="43" customFormat="1" ht="19.5" customHeight="1" x14ac:dyDescent="0.25">
      <c r="A192" s="419">
        <v>174</v>
      </c>
      <c r="B192" s="419">
        <v>40</v>
      </c>
      <c r="C192" s="530" t="s">
        <v>4295</v>
      </c>
      <c r="D192" s="532" t="s">
        <v>289</v>
      </c>
      <c r="E192" s="532" t="s">
        <v>272</v>
      </c>
      <c r="F192" s="533">
        <v>81</v>
      </c>
      <c r="G192" s="508" t="str">
        <f t="shared" si="3"/>
        <v>Tốt</v>
      </c>
      <c r="H192" s="534"/>
    </row>
    <row r="193" spans="1:8" s="43" customFormat="1" ht="19.5" customHeight="1" x14ac:dyDescent="0.25">
      <c r="A193" s="419">
        <v>175</v>
      </c>
      <c r="B193" s="419">
        <v>41</v>
      </c>
      <c r="C193" s="530" t="s">
        <v>4296</v>
      </c>
      <c r="D193" s="532" t="s">
        <v>57</v>
      </c>
      <c r="E193" s="532" t="s">
        <v>4297</v>
      </c>
      <c r="F193" s="533">
        <v>86</v>
      </c>
      <c r="G193" s="508" t="str">
        <f t="shared" si="3"/>
        <v>Tốt</v>
      </c>
      <c r="H193" s="534"/>
    </row>
    <row r="194" spans="1:8" s="43" customFormat="1" ht="19.5" customHeight="1" x14ac:dyDescent="0.25">
      <c r="A194" s="419">
        <v>176</v>
      </c>
      <c r="B194" s="419">
        <v>42</v>
      </c>
      <c r="C194" s="530" t="s">
        <v>4298</v>
      </c>
      <c r="D194" s="532" t="s">
        <v>151</v>
      </c>
      <c r="E194" s="532" t="s">
        <v>98</v>
      </c>
      <c r="F194" s="533">
        <v>83</v>
      </c>
      <c r="G194" s="508" t="str">
        <f t="shared" si="3"/>
        <v>Tốt</v>
      </c>
      <c r="H194" s="534"/>
    </row>
    <row r="195" spans="1:8" s="43" customFormat="1" ht="19.5" customHeight="1" x14ac:dyDescent="0.25">
      <c r="A195" s="419">
        <v>177</v>
      </c>
      <c r="B195" s="419">
        <v>43</v>
      </c>
      <c r="C195" s="530" t="s">
        <v>4299</v>
      </c>
      <c r="D195" s="532" t="s">
        <v>197</v>
      </c>
      <c r="E195" s="532" t="s">
        <v>100</v>
      </c>
      <c r="F195" s="533">
        <v>82</v>
      </c>
      <c r="G195" s="508" t="str">
        <f t="shared" si="3"/>
        <v>Tốt</v>
      </c>
      <c r="H195" s="534"/>
    </row>
    <row r="196" spans="1:8" s="43" customFormat="1" ht="19.5" customHeight="1" x14ac:dyDescent="0.25">
      <c r="A196" s="419">
        <v>178</v>
      </c>
      <c r="B196" s="419">
        <v>44</v>
      </c>
      <c r="C196" s="530" t="s">
        <v>4300</v>
      </c>
      <c r="D196" s="532" t="s">
        <v>4301</v>
      </c>
      <c r="E196" s="532" t="s">
        <v>8</v>
      </c>
      <c r="F196" s="533">
        <v>75</v>
      </c>
      <c r="G196" s="508" t="str">
        <f t="shared" si="3"/>
        <v>Khá</v>
      </c>
      <c r="H196" s="534"/>
    </row>
    <row r="197" spans="1:8" s="43" customFormat="1" ht="19.5" customHeight="1" x14ac:dyDescent="0.25">
      <c r="A197" s="419">
        <v>179</v>
      </c>
      <c r="B197" s="419">
        <v>45</v>
      </c>
      <c r="C197" s="530" t="s">
        <v>4302</v>
      </c>
      <c r="D197" s="532" t="s">
        <v>363</v>
      </c>
      <c r="E197" s="532" t="s">
        <v>135</v>
      </c>
      <c r="F197" s="533">
        <v>0</v>
      </c>
      <c r="G197" s="508" t="str">
        <f t="shared" si="3"/>
        <v>Kém</v>
      </c>
      <c r="H197" s="521" t="s">
        <v>1808</v>
      </c>
    </row>
    <row r="198" spans="1:8" s="43" customFormat="1" ht="19.5" customHeight="1" x14ac:dyDescent="0.25">
      <c r="A198" s="419">
        <v>180</v>
      </c>
      <c r="B198" s="419">
        <v>46</v>
      </c>
      <c r="C198" s="530" t="s">
        <v>4303</v>
      </c>
      <c r="D198" s="532" t="s">
        <v>1830</v>
      </c>
      <c r="E198" s="532" t="s">
        <v>4304</v>
      </c>
      <c r="F198" s="533">
        <v>95</v>
      </c>
      <c r="G198" s="508" t="str">
        <f t="shared" si="3"/>
        <v>Xuất sắc</v>
      </c>
      <c r="H198" s="534"/>
    </row>
    <row r="199" spans="1:8" s="43" customFormat="1" ht="19.5" customHeight="1" x14ac:dyDescent="0.25">
      <c r="A199" s="419">
        <v>181</v>
      </c>
      <c r="B199" s="419">
        <v>47</v>
      </c>
      <c r="C199" s="530" t="s">
        <v>4305</v>
      </c>
      <c r="D199" s="532" t="s">
        <v>4306</v>
      </c>
      <c r="E199" s="532" t="s">
        <v>80</v>
      </c>
      <c r="F199" s="533">
        <v>88</v>
      </c>
      <c r="G199" s="508" t="str">
        <f t="shared" si="3"/>
        <v>Tốt</v>
      </c>
      <c r="H199" s="534"/>
    </row>
    <row r="200" spans="1:8" s="43" customFormat="1" ht="19.5" customHeight="1" x14ac:dyDescent="0.25">
      <c r="A200" s="419">
        <v>182</v>
      </c>
      <c r="B200" s="419">
        <v>48</v>
      </c>
      <c r="C200" s="530" t="s">
        <v>4307</v>
      </c>
      <c r="D200" s="532" t="s">
        <v>4308</v>
      </c>
      <c r="E200" s="532" t="s">
        <v>80</v>
      </c>
      <c r="F200" s="533">
        <v>50</v>
      </c>
      <c r="G200" s="508" t="str">
        <f t="shared" si="3"/>
        <v>Trung bình</v>
      </c>
      <c r="H200" s="534"/>
    </row>
    <row r="201" spans="1:8" s="43" customFormat="1" ht="19.5" customHeight="1" x14ac:dyDescent="0.25">
      <c r="A201" s="419">
        <v>183</v>
      </c>
      <c r="B201" s="419">
        <v>49</v>
      </c>
      <c r="C201" s="530" t="s">
        <v>4309</v>
      </c>
      <c r="D201" s="532" t="s">
        <v>1192</v>
      </c>
      <c r="E201" s="532" t="s">
        <v>158</v>
      </c>
      <c r="F201" s="533">
        <v>85</v>
      </c>
      <c r="G201" s="508" t="str">
        <f t="shared" si="3"/>
        <v>Tốt</v>
      </c>
      <c r="H201" s="534"/>
    </row>
    <row r="202" spans="1:8" s="43" customFormat="1" ht="19.5" customHeight="1" x14ac:dyDescent="0.25">
      <c r="A202" s="419">
        <v>184</v>
      </c>
      <c r="B202" s="419">
        <v>50</v>
      </c>
      <c r="C202" s="530" t="s">
        <v>4310</v>
      </c>
      <c r="D202" s="532" t="s">
        <v>57</v>
      </c>
      <c r="E202" s="532" t="s">
        <v>4311</v>
      </c>
      <c r="F202" s="533">
        <v>89</v>
      </c>
      <c r="G202" s="508" t="str">
        <f t="shared" si="3"/>
        <v>Tốt</v>
      </c>
      <c r="H202" s="534"/>
    </row>
    <row r="203" spans="1:8" s="43" customFormat="1" ht="19.5" customHeight="1" x14ac:dyDescent="0.25">
      <c r="A203" s="419">
        <v>185</v>
      </c>
      <c r="B203" s="419">
        <v>51</v>
      </c>
      <c r="C203" s="530" t="s">
        <v>4312</v>
      </c>
      <c r="D203" s="532" t="s">
        <v>176</v>
      </c>
      <c r="E203" s="532" t="s">
        <v>11</v>
      </c>
      <c r="F203" s="533">
        <v>90</v>
      </c>
      <c r="G203" s="508" t="str">
        <f t="shared" si="3"/>
        <v>Xuất sắc</v>
      </c>
      <c r="H203" s="534"/>
    </row>
    <row r="204" spans="1:8" s="43" customFormat="1" ht="19.5" customHeight="1" x14ac:dyDescent="0.25">
      <c r="A204" s="419">
        <v>186</v>
      </c>
      <c r="B204" s="419">
        <v>52</v>
      </c>
      <c r="C204" s="530" t="s">
        <v>4313</v>
      </c>
      <c r="D204" s="532" t="s">
        <v>389</v>
      </c>
      <c r="E204" s="532" t="s">
        <v>11</v>
      </c>
      <c r="F204" s="533">
        <v>90</v>
      </c>
      <c r="G204" s="508" t="str">
        <f t="shared" si="3"/>
        <v>Xuất sắc</v>
      </c>
      <c r="H204" s="534"/>
    </row>
    <row r="205" spans="1:8" s="43" customFormat="1" ht="19.5" customHeight="1" x14ac:dyDescent="0.25">
      <c r="A205" s="419">
        <v>187</v>
      </c>
      <c r="B205" s="419">
        <v>53</v>
      </c>
      <c r="C205" s="530" t="s">
        <v>4314</v>
      </c>
      <c r="D205" s="532" t="s">
        <v>400</v>
      </c>
      <c r="E205" s="532" t="s">
        <v>59</v>
      </c>
      <c r="F205" s="533">
        <v>86</v>
      </c>
      <c r="G205" s="508" t="str">
        <f t="shared" si="3"/>
        <v>Tốt</v>
      </c>
      <c r="H205" s="534"/>
    </row>
    <row r="206" spans="1:8" s="43" customFormat="1" ht="19.5" customHeight="1" x14ac:dyDescent="0.25">
      <c r="A206" s="419">
        <v>188</v>
      </c>
      <c r="B206" s="419">
        <v>54</v>
      </c>
      <c r="C206" s="530" t="s">
        <v>4315</v>
      </c>
      <c r="D206" s="532" t="s">
        <v>2042</v>
      </c>
      <c r="E206" s="532" t="s">
        <v>59</v>
      </c>
      <c r="F206" s="533">
        <v>82</v>
      </c>
      <c r="G206" s="508" t="str">
        <f t="shared" si="3"/>
        <v>Tốt</v>
      </c>
      <c r="H206" s="534"/>
    </row>
    <row r="207" spans="1:8" s="43" customFormat="1" ht="19.5" customHeight="1" x14ac:dyDescent="0.25">
      <c r="A207" s="419">
        <v>189</v>
      </c>
      <c r="B207" s="419">
        <v>55</v>
      </c>
      <c r="C207" s="530" t="s">
        <v>4316</v>
      </c>
      <c r="D207" s="532" t="s">
        <v>610</v>
      </c>
      <c r="E207" s="532" t="s">
        <v>59</v>
      </c>
      <c r="F207" s="533">
        <v>88</v>
      </c>
      <c r="G207" s="508" t="str">
        <f t="shared" si="3"/>
        <v>Tốt</v>
      </c>
      <c r="H207" s="534"/>
    </row>
    <row r="208" spans="1:8" s="43" customFormat="1" ht="19.5" customHeight="1" x14ac:dyDescent="0.25">
      <c r="A208" s="419">
        <v>190</v>
      </c>
      <c r="B208" s="419">
        <v>56</v>
      </c>
      <c r="C208" s="530" t="s">
        <v>4317</v>
      </c>
      <c r="D208" s="532" t="s">
        <v>19</v>
      </c>
      <c r="E208" s="532" t="s">
        <v>60</v>
      </c>
      <c r="F208" s="533">
        <v>82</v>
      </c>
      <c r="G208" s="508" t="str">
        <f t="shared" si="3"/>
        <v>Tốt</v>
      </c>
      <c r="H208" s="534"/>
    </row>
    <row r="209" spans="1:8" s="43" customFormat="1" ht="19.5" customHeight="1" x14ac:dyDescent="0.25">
      <c r="A209" s="419">
        <v>191</v>
      </c>
      <c r="B209" s="419">
        <v>57</v>
      </c>
      <c r="C209" s="530" t="s">
        <v>4318</v>
      </c>
      <c r="D209" s="532" t="s">
        <v>4319</v>
      </c>
      <c r="E209" s="532" t="s">
        <v>61</v>
      </c>
      <c r="F209" s="533">
        <v>83</v>
      </c>
      <c r="G209" s="508" t="str">
        <f t="shared" si="3"/>
        <v>Tốt</v>
      </c>
      <c r="H209" s="534"/>
    </row>
    <row r="210" spans="1:8" s="43" customFormat="1" ht="19.5" customHeight="1" x14ac:dyDescent="0.25">
      <c r="A210" s="419">
        <v>192</v>
      </c>
      <c r="B210" s="419">
        <v>58</v>
      </c>
      <c r="C210" s="530" t="s">
        <v>4320</v>
      </c>
      <c r="D210" s="532" t="s">
        <v>367</v>
      </c>
      <c r="E210" s="532" t="s">
        <v>119</v>
      </c>
      <c r="F210" s="533">
        <v>83</v>
      </c>
      <c r="G210" s="508" t="str">
        <f t="shared" si="3"/>
        <v>Tốt</v>
      </c>
      <c r="H210" s="521"/>
    </row>
    <row r="211" spans="1:8" s="43" customFormat="1" ht="19.5" customHeight="1" x14ac:dyDescent="0.25">
      <c r="A211" s="419">
        <v>193</v>
      </c>
      <c r="B211" s="419">
        <v>59</v>
      </c>
      <c r="C211" s="530" t="s">
        <v>4321</v>
      </c>
      <c r="D211" s="532" t="s">
        <v>18</v>
      </c>
      <c r="E211" s="532" t="s">
        <v>119</v>
      </c>
      <c r="F211" s="533">
        <v>88</v>
      </c>
      <c r="G211" s="508" t="str">
        <f t="shared" si="3"/>
        <v>Tốt</v>
      </c>
      <c r="H211" s="534"/>
    </row>
    <row r="212" spans="1:8" s="43" customFormat="1" ht="19.5" customHeight="1" x14ac:dyDescent="0.25">
      <c r="A212" s="419">
        <v>194</v>
      </c>
      <c r="B212" s="419">
        <v>60</v>
      </c>
      <c r="C212" s="530" t="s">
        <v>4322</v>
      </c>
      <c r="D212" s="532" t="s">
        <v>4323</v>
      </c>
      <c r="E212" s="532" t="s">
        <v>5</v>
      </c>
      <c r="F212" s="533">
        <v>68</v>
      </c>
      <c r="G212" s="508" t="str">
        <f t="shared" si="3"/>
        <v>Khá</v>
      </c>
      <c r="H212" s="534" t="s">
        <v>111</v>
      </c>
    </row>
    <row r="213" spans="1:8" s="43" customFormat="1" ht="19.5" customHeight="1" x14ac:dyDescent="0.25">
      <c r="A213" s="419">
        <v>195</v>
      </c>
      <c r="B213" s="419">
        <v>61</v>
      </c>
      <c r="C213" s="530" t="s">
        <v>4324</v>
      </c>
      <c r="D213" s="532" t="s">
        <v>295</v>
      </c>
      <c r="E213" s="532" t="s">
        <v>139</v>
      </c>
      <c r="F213" s="533">
        <v>0</v>
      </c>
      <c r="G213" s="508" t="str">
        <f t="shared" si="3"/>
        <v>Kém</v>
      </c>
      <c r="H213" s="521" t="s">
        <v>1808</v>
      </c>
    </row>
    <row r="214" spans="1:8" s="6" customFormat="1" ht="19.5" customHeight="1" x14ac:dyDescent="0.25">
      <c r="A214" s="419">
        <v>196</v>
      </c>
      <c r="B214" s="419">
        <v>62</v>
      </c>
      <c r="C214" s="530" t="s">
        <v>4325</v>
      </c>
      <c r="D214" s="532" t="s">
        <v>18</v>
      </c>
      <c r="E214" s="532" t="s">
        <v>140</v>
      </c>
      <c r="F214" s="533">
        <v>81</v>
      </c>
      <c r="G214" s="508" t="str">
        <f t="shared" si="3"/>
        <v>Tốt</v>
      </c>
      <c r="H214" s="534"/>
    </row>
    <row r="215" spans="1:8" s="43" customFormat="1" ht="19.5" customHeight="1" x14ac:dyDescent="0.25">
      <c r="A215" s="419">
        <v>197</v>
      </c>
      <c r="B215" s="419">
        <v>63</v>
      </c>
      <c r="C215" s="530" t="s">
        <v>4326</v>
      </c>
      <c r="D215" s="532" t="s">
        <v>4327</v>
      </c>
      <c r="E215" s="532" t="s">
        <v>161</v>
      </c>
      <c r="F215" s="533">
        <v>91</v>
      </c>
      <c r="G215" s="508" t="str">
        <f t="shared" si="3"/>
        <v>Xuất sắc</v>
      </c>
      <c r="H215" s="534"/>
    </row>
    <row r="216" spans="1:8" s="43" customFormat="1" ht="19.5" customHeight="1" x14ac:dyDescent="0.25">
      <c r="A216" s="419">
        <v>198</v>
      </c>
      <c r="B216" s="419">
        <v>64</v>
      </c>
      <c r="C216" s="530" t="s">
        <v>4328</v>
      </c>
      <c r="D216" s="532" t="s">
        <v>4329</v>
      </c>
      <c r="E216" s="532" t="s">
        <v>298</v>
      </c>
      <c r="F216" s="533">
        <v>65</v>
      </c>
      <c r="G216" s="508" t="str">
        <f t="shared" si="3"/>
        <v>Khá</v>
      </c>
      <c r="H216" s="534"/>
    </row>
    <row r="217" spans="1:8" s="43" customFormat="1" ht="19.5" customHeight="1" x14ac:dyDescent="0.25">
      <c r="A217" s="419">
        <v>199</v>
      </c>
      <c r="B217" s="419">
        <v>65</v>
      </c>
      <c r="C217" s="530" t="s">
        <v>4330</v>
      </c>
      <c r="D217" s="532" t="s">
        <v>1271</v>
      </c>
      <c r="E217" s="532" t="s">
        <v>991</v>
      </c>
      <c r="F217" s="533">
        <v>81</v>
      </c>
      <c r="G217" s="508" t="str">
        <f t="shared" si="3"/>
        <v>Tốt</v>
      </c>
      <c r="H217" s="534"/>
    </row>
    <row r="218" spans="1:8" s="43" customFormat="1" ht="19.5" customHeight="1" x14ac:dyDescent="0.25">
      <c r="A218" s="419">
        <v>200</v>
      </c>
      <c r="B218" s="419">
        <v>66</v>
      </c>
      <c r="C218" s="530" t="s">
        <v>4331</v>
      </c>
      <c r="D218" s="532" t="s">
        <v>280</v>
      </c>
      <c r="E218" s="532" t="s">
        <v>66</v>
      </c>
      <c r="F218" s="533">
        <v>80</v>
      </c>
      <c r="G218" s="508" t="str">
        <f t="shared" ref="G218:G219" si="4">IF(F218&gt;=90,"Xuất sắc", IF(F218&gt;=80,"Tốt",IF(F218&gt;=65,"Khá",IF(F218&gt;=50,"Trung bình",IF(F218&gt;=35,"Yếu","Kém")))))</f>
        <v>Tốt</v>
      </c>
      <c r="H218" s="534"/>
    </row>
    <row r="219" spans="1:8" s="43" customFormat="1" ht="19.5" customHeight="1" x14ac:dyDescent="0.25">
      <c r="A219" s="501" t="s">
        <v>4332</v>
      </c>
      <c r="B219" s="501"/>
      <c r="C219" s="501"/>
      <c r="D219" s="501"/>
      <c r="E219" s="501"/>
      <c r="F219" s="501"/>
      <c r="G219" s="501"/>
      <c r="H219" s="501"/>
    </row>
    <row r="220" spans="1:8" s="43" customFormat="1" ht="19.5" customHeight="1" x14ac:dyDescent="0.25">
      <c r="A220" s="412" t="s">
        <v>105</v>
      </c>
      <c r="B220" s="412" t="s">
        <v>105</v>
      </c>
      <c r="C220" s="502" t="s">
        <v>32</v>
      </c>
      <c r="D220" s="502" t="s">
        <v>33</v>
      </c>
      <c r="E220" s="503" t="s">
        <v>141</v>
      </c>
      <c r="F220" s="504" t="s">
        <v>559</v>
      </c>
      <c r="G220" s="502" t="s">
        <v>4</v>
      </c>
      <c r="H220" s="502" t="s">
        <v>0</v>
      </c>
    </row>
    <row r="221" spans="1:8" s="43" customFormat="1" ht="19.5" customHeight="1" x14ac:dyDescent="0.25">
      <c r="A221" s="419">
        <v>201</v>
      </c>
      <c r="B221" s="419">
        <v>1</v>
      </c>
      <c r="C221" s="537" t="s">
        <v>4333</v>
      </c>
      <c r="D221" s="538" t="s">
        <v>4334</v>
      </c>
      <c r="E221" s="539" t="s">
        <v>67</v>
      </c>
      <c r="F221" s="508">
        <v>45</v>
      </c>
      <c r="G221" s="534" t="str">
        <f>IF(F221&gt;=90,"Xuất sắc",IF(F221&gt;=80,"Tốt",IF(F221&gt;=65,"Khá",IF(F221&gt;=50,"Trung bình",IF(F221&gt;=35,"Yếu","Kém")))))</f>
        <v>Yếu</v>
      </c>
      <c r="H221" s="509"/>
    </row>
    <row r="222" spans="1:8" s="43" customFormat="1" ht="19.5" customHeight="1" x14ac:dyDescent="0.25">
      <c r="A222" s="419">
        <v>202</v>
      </c>
      <c r="B222" s="419">
        <v>2</v>
      </c>
      <c r="C222" s="537" t="s">
        <v>4335</v>
      </c>
      <c r="D222" s="538" t="s">
        <v>4336</v>
      </c>
      <c r="E222" s="539" t="s">
        <v>34</v>
      </c>
      <c r="F222" s="508">
        <v>50</v>
      </c>
      <c r="G222" s="534" t="str">
        <f t="shared" ref="G222:G283" si="5">IF(F222&gt;=90,"Xuất sắc",IF(F222&gt;=80,"Tốt",IF(F222&gt;=65,"Khá",IF(F222&gt;=50,"Trung bình",IF(F222&gt;=35,"Yếu","Kém")))))</f>
        <v>Trung bình</v>
      </c>
      <c r="H222" s="509"/>
    </row>
    <row r="223" spans="1:8" s="43" customFormat="1" ht="19.5" customHeight="1" x14ac:dyDescent="0.25">
      <c r="A223" s="419">
        <v>203</v>
      </c>
      <c r="B223" s="419">
        <v>3</v>
      </c>
      <c r="C223" s="537" t="s">
        <v>4337</v>
      </c>
      <c r="D223" s="538" t="s">
        <v>159</v>
      </c>
      <c r="E223" s="539" t="s">
        <v>34</v>
      </c>
      <c r="F223" s="508">
        <v>81</v>
      </c>
      <c r="G223" s="534" t="str">
        <f t="shared" si="5"/>
        <v>Tốt</v>
      </c>
      <c r="H223" s="509"/>
    </row>
    <row r="224" spans="1:8" s="43" customFormat="1" ht="19.5" customHeight="1" x14ac:dyDescent="0.25">
      <c r="A224" s="419">
        <v>204</v>
      </c>
      <c r="B224" s="419">
        <v>4</v>
      </c>
      <c r="C224" s="537" t="s">
        <v>4338</v>
      </c>
      <c r="D224" s="538" t="s">
        <v>271</v>
      </c>
      <c r="E224" s="539" t="s">
        <v>34</v>
      </c>
      <c r="F224" s="508">
        <v>66</v>
      </c>
      <c r="G224" s="534" t="str">
        <f t="shared" si="5"/>
        <v>Khá</v>
      </c>
      <c r="H224" s="509"/>
    </row>
    <row r="225" spans="1:8" s="43" customFormat="1" ht="19.5" customHeight="1" x14ac:dyDescent="0.25">
      <c r="A225" s="419">
        <v>205</v>
      </c>
      <c r="B225" s="419">
        <v>5</v>
      </c>
      <c r="C225" s="540" t="s">
        <v>4339</v>
      </c>
      <c r="D225" s="541" t="s">
        <v>986</v>
      </c>
      <c r="E225" s="542" t="s">
        <v>34</v>
      </c>
      <c r="F225" s="508">
        <v>30</v>
      </c>
      <c r="G225" s="534" t="str">
        <f t="shared" si="5"/>
        <v>Kém</v>
      </c>
      <c r="H225" s="509"/>
    </row>
    <row r="226" spans="1:8" s="43" customFormat="1" ht="19.5" customHeight="1" x14ac:dyDescent="0.25">
      <c r="A226" s="419">
        <v>206</v>
      </c>
      <c r="B226" s="419">
        <v>6</v>
      </c>
      <c r="C226" s="537" t="s">
        <v>4340</v>
      </c>
      <c r="D226" s="538" t="s">
        <v>4341</v>
      </c>
      <c r="E226" s="539" t="s">
        <v>34</v>
      </c>
      <c r="F226" s="508">
        <v>75</v>
      </c>
      <c r="G226" s="534" t="str">
        <f t="shared" si="5"/>
        <v>Khá</v>
      </c>
      <c r="H226" s="509"/>
    </row>
    <row r="227" spans="1:8" s="43" customFormat="1" ht="19.5" customHeight="1" x14ac:dyDescent="0.25">
      <c r="A227" s="419">
        <v>207</v>
      </c>
      <c r="B227" s="419">
        <v>7</v>
      </c>
      <c r="C227" s="537" t="s">
        <v>4342</v>
      </c>
      <c r="D227" s="538" t="s">
        <v>4343</v>
      </c>
      <c r="E227" s="539" t="s">
        <v>129</v>
      </c>
      <c r="F227" s="508">
        <v>69</v>
      </c>
      <c r="G227" s="534" t="str">
        <f t="shared" si="5"/>
        <v>Khá</v>
      </c>
      <c r="H227" s="509"/>
    </row>
    <row r="228" spans="1:8" s="43" customFormat="1" ht="19.5" customHeight="1" x14ac:dyDescent="0.25">
      <c r="A228" s="419">
        <v>208</v>
      </c>
      <c r="B228" s="419">
        <v>8</v>
      </c>
      <c r="C228" s="537" t="s">
        <v>4344</v>
      </c>
      <c r="D228" s="538" t="s">
        <v>18</v>
      </c>
      <c r="E228" s="539" t="s">
        <v>4345</v>
      </c>
      <c r="F228" s="543">
        <v>95</v>
      </c>
      <c r="G228" s="534" t="str">
        <f t="shared" si="5"/>
        <v>Xuất sắc</v>
      </c>
      <c r="H228" s="509"/>
    </row>
    <row r="229" spans="1:8" s="43" customFormat="1" ht="19.5" customHeight="1" x14ac:dyDescent="0.25">
      <c r="A229" s="419">
        <v>209</v>
      </c>
      <c r="B229" s="419">
        <v>9</v>
      </c>
      <c r="C229" s="537" t="s">
        <v>4346</v>
      </c>
      <c r="D229" s="538" t="s">
        <v>4347</v>
      </c>
      <c r="E229" s="539" t="s">
        <v>6</v>
      </c>
      <c r="F229" s="508">
        <v>73</v>
      </c>
      <c r="G229" s="534" t="str">
        <f t="shared" si="5"/>
        <v>Khá</v>
      </c>
      <c r="H229" s="509"/>
    </row>
    <row r="230" spans="1:8" s="43" customFormat="1" ht="19.5" customHeight="1" x14ac:dyDescent="0.25">
      <c r="A230" s="419">
        <v>210</v>
      </c>
      <c r="B230" s="419">
        <v>10</v>
      </c>
      <c r="C230" s="537" t="s">
        <v>4348</v>
      </c>
      <c r="D230" s="538" t="s">
        <v>310</v>
      </c>
      <c r="E230" s="539" t="s">
        <v>256</v>
      </c>
      <c r="F230" s="508">
        <v>80</v>
      </c>
      <c r="G230" s="534" t="str">
        <f t="shared" si="5"/>
        <v>Tốt</v>
      </c>
      <c r="H230" s="509"/>
    </row>
    <row r="231" spans="1:8" s="43" customFormat="1" ht="19.5" customHeight="1" x14ac:dyDescent="0.25">
      <c r="A231" s="419">
        <v>211</v>
      </c>
      <c r="B231" s="419">
        <v>11</v>
      </c>
      <c r="C231" s="537" t="s">
        <v>4349</v>
      </c>
      <c r="D231" s="538" t="s">
        <v>4350</v>
      </c>
      <c r="E231" s="539" t="s">
        <v>39</v>
      </c>
      <c r="F231" s="508">
        <v>80</v>
      </c>
      <c r="G231" s="534" t="str">
        <f t="shared" si="5"/>
        <v>Tốt</v>
      </c>
      <c r="H231" s="509"/>
    </row>
    <row r="232" spans="1:8" s="43" customFormat="1" ht="19.5" customHeight="1" x14ac:dyDescent="0.25">
      <c r="A232" s="419">
        <v>212</v>
      </c>
      <c r="B232" s="419">
        <v>12</v>
      </c>
      <c r="C232" s="537" t="s">
        <v>4351</v>
      </c>
      <c r="D232" s="538" t="s">
        <v>294</v>
      </c>
      <c r="E232" s="539" t="s">
        <v>39</v>
      </c>
      <c r="F232" s="508">
        <v>80</v>
      </c>
      <c r="G232" s="534" t="str">
        <f t="shared" si="5"/>
        <v>Tốt</v>
      </c>
      <c r="H232" s="509"/>
    </row>
    <row r="233" spans="1:8" s="43" customFormat="1" ht="19.5" customHeight="1" x14ac:dyDescent="0.25">
      <c r="A233" s="419">
        <v>213</v>
      </c>
      <c r="B233" s="419">
        <v>13</v>
      </c>
      <c r="C233" s="537" t="s">
        <v>4352</v>
      </c>
      <c r="D233" s="538" t="s">
        <v>333</v>
      </c>
      <c r="E233" s="539" t="s">
        <v>7</v>
      </c>
      <c r="F233" s="508">
        <v>86</v>
      </c>
      <c r="G233" s="534" t="str">
        <f t="shared" si="5"/>
        <v>Tốt</v>
      </c>
      <c r="H233" s="509"/>
    </row>
    <row r="234" spans="1:8" s="43" customFormat="1" ht="19.5" customHeight="1" x14ac:dyDescent="0.25">
      <c r="A234" s="419">
        <v>214</v>
      </c>
      <c r="B234" s="419">
        <v>14</v>
      </c>
      <c r="C234" s="537" t="s">
        <v>4353</v>
      </c>
      <c r="D234" s="538" t="s">
        <v>4354</v>
      </c>
      <c r="E234" s="539" t="s">
        <v>2655</v>
      </c>
      <c r="F234" s="508">
        <v>40</v>
      </c>
      <c r="G234" s="534" t="str">
        <f t="shared" si="5"/>
        <v>Yếu</v>
      </c>
      <c r="H234" s="509"/>
    </row>
    <row r="235" spans="1:8" s="43" customFormat="1" ht="19.5" customHeight="1" x14ac:dyDescent="0.25">
      <c r="A235" s="419">
        <v>215</v>
      </c>
      <c r="B235" s="419">
        <v>15</v>
      </c>
      <c r="C235" s="537" t="s">
        <v>4355</v>
      </c>
      <c r="D235" s="538" t="s">
        <v>376</v>
      </c>
      <c r="E235" s="539" t="s">
        <v>178</v>
      </c>
      <c r="F235" s="508">
        <v>35</v>
      </c>
      <c r="G235" s="534" t="str">
        <f t="shared" si="5"/>
        <v>Yếu</v>
      </c>
      <c r="H235" s="509"/>
    </row>
    <row r="236" spans="1:8" s="43" customFormat="1" ht="19.5" customHeight="1" x14ac:dyDescent="0.25">
      <c r="A236" s="419">
        <v>216</v>
      </c>
      <c r="B236" s="419">
        <v>16</v>
      </c>
      <c r="C236" s="537" t="s">
        <v>4356</v>
      </c>
      <c r="D236" s="538" t="s">
        <v>18</v>
      </c>
      <c r="E236" s="539" t="s">
        <v>41</v>
      </c>
      <c r="F236" s="508">
        <v>84</v>
      </c>
      <c r="G236" s="534" t="str">
        <f t="shared" si="5"/>
        <v>Tốt</v>
      </c>
      <c r="H236" s="509"/>
    </row>
    <row r="237" spans="1:8" s="43" customFormat="1" ht="19.5" customHeight="1" x14ac:dyDescent="0.25">
      <c r="A237" s="419">
        <v>217</v>
      </c>
      <c r="B237" s="419">
        <v>17</v>
      </c>
      <c r="C237" s="537" t="s">
        <v>4357</v>
      </c>
      <c r="D237" s="538" t="s">
        <v>1127</v>
      </c>
      <c r="E237" s="539" t="s">
        <v>45</v>
      </c>
      <c r="F237" s="543">
        <v>95</v>
      </c>
      <c r="G237" s="534" t="str">
        <f t="shared" si="5"/>
        <v>Xuất sắc</v>
      </c>
      <c r="H237" s="509"/>
    </row>
    <row r="238" spans="1:8" s="43" customFormat="1" ht="19.5" customHeight="1" x14ac:dyDescent="0.25">
      <c r="A238" s="419">
        <v>218</v>
      </c>
      <c r="B238" s="419">
        <v>18</v>
      </c>
      <c r="C238" s="537" t="s">
        <v>4358</v>
      </c>
      <c r="D238" s="538" t="s">
        <v>75</v>
      </c>
      <c r="E238" s="539" t="s">
        <v>45</v>
      </c>
      <c r="F238" s="508">
        <v>72</v>
      </c>
      <c r="G238" s="534" t="str">
        <f t="shared" si="5"/>
        <v>Khá</v>
      </c>
      <c r="H238" s="509"/>
    </row>
    <row r="239" spans="1:8" s="43" customFormat="1" ht="19.5" customHeight="1" x14ac:dyDescent="0.25">
      <c r="A239" s="419">
        <v>219</v>
      </c>
      <c r="B239" s="419">
        <v>19</v>
      </c>
      <c r="C239" s="537" t="s">
        <v>4359</v>
      </c>
      <c r="D239" s="538" t="s">
        <v>236</v>
      </c>
      <c r="E239" s="539" t="s">
        <v>201</v>
      </c>
      <c r="F239" s="508">
        <v>49</v>
      </c>
      <c r="G239" s="534" t="str">
        <f t="shared" si="5"/>
        <v>Yếu</v>
      </c>
      <c r="H239" s="509"/>
    </row>
    <row r="240" spans="1:8" s="43" customFormat="1" ht="19.5" customHeight="1" x14ac:dyDescent="0.25">
      <c r="A240" s="419">
        <v>220</v>
      </c>
      <c r="B240" s="419">
        <v>20</v>
      </c>
      <c r="C240" s="537" t="s">
        <v>4360</v>
      </c>
      <c r="D240" s="538" t="s">
        <v>980</v>
      </c>
      <c r="E240" s="539" t="s">
        <v>29</v>
      </c>
      <c r="F240" s="508">
        <v>47</v>
      </c>
      <c r="G240" s="534" t="str">
        <f t="shared" si="5"/>
        <v>Yếu</v>
      </c>
      <c r="H240" s="509"/>
    </row>
    <row r="241" spans="1:8" s="43" customFormat="1" ht="19.5" customHeight="1" x14ac:dyDescent="0.25">
      <c r="A241" s="419">
        <v>221</v>
      </c>
      <c r="B241" s="419">
        <v>21</v>
      </c>
      <c r="C241" s="537" t="s">
        <v>4361</v>
      </c>
      <c r="D241" s="538" t="s">
        <v>18</v>
      </c>
      <c r="E241" s="539" t="s">
        <v>21</v>
      </c>
      <c r="F241" s="508">
        <v>81</v>
      </c>
      <c r="G241" s="534" t="str">
        <f t="shared" si="5"/>
        <v>Tốt</v>
      </c>
      <c r="H241" s="509"/>
    </row>
    <row r="242" spans="1:8" s="43" customFormat="1" ht="19.5" customHeight="1" x14ac:dyDescent="0.25">
      <c r="A242" s="419">
        <v>222</v>
      </c>
      <c r="B242" s="419">
        <v>22</v>
      </c>
      <c r="C242" s="537" t="s">
        <v>4362</v>
      </c>
      <c r="D242" s="538" t="s">
        <v>815</v>
      </c>
      <c r="E242" s="539" t="s">
        <v>21</v>
      </c>
      <c r="F242" s="508">
        <v>80</v>
      </c>
      <c r="G242" s="534" t="str">
        <f t="shared" si="5"/>
        <v>Tốt</v>
      </c>
      <c r="H242" s="509"/>
    </row>
    <row r="243" spans="1:8" s="43" customFormat="1" ht="19.5" customHeight="1" x14ac:dyDescent="0.25">
      <c r="A243" s="419">
        <v>223</v>
      </c>
      <c r="B243" s="419">
        <v>23</v>
      </c>
      <c r="C243" s="537" t="s">
        <v>4363</v>
      </c>
      <c r="D243" s="538" t="s">
        <v>1141</v>
      </c>
      <c r="E243" s="539" t="s">
        <v>98</v>
      </c>
      <c r="F243" s="508">
        <v>80</v>
      </c>
      <c r="G243" s="534" t="str">
        <f t="shared" si="5"/>
        <v>Tốt</v>
      </c>
      <c r="H243" s="509"/>
    </row>
    <row r="244" spans="1:8" s="43" customFormat="1" ht="19.5" customHeight="1" x14ac:dyDescent="0.25">
      <c r="A244" s="419">
        <v>224</v>
      </c>
      <c r="B244" s="419">
        <v>24</v>
      </c>
      <c r="C244" s="537" t="s">
        <v>4364</v>
      </c>
      <c r="D244" s="538" t="s">
        <v>4365</v>
      </c>
      <c r="E244" s="539" t="s">
        <v>100</v>
      </c>
      <c r="F244" s="508">
        <v>66</v>
      </c>
      <c r="G244" s="534" t="str">
        <f t="shared" si="5"/>
        <v>Khá</v>
      </c>
      <c r="H244" s="509"/>
    </row>
    <row r="245" spans="1:8" s="43" customFormat="1" ht="19.5" customHeight="1" x14ac:dyDescent="0.25">
      <c r="A245" s="419">
        <v>225</v>
      </c>
      <c r="B245" s="419">
        <v>25</v>
      </c>
      <c r="C245" s="537" t="s">
        <v>4366</v>
      </c>
      <c r="D245" s="538" t="s">
        <v>4367</v>
      </c>
      <c r="E245" s="539" t="s">
        <v>8</v>
      </c>
      <c r="F245" s="508">
        <v>98</v>
      </c>
      <c r="G245" s="534" t="str">
        <f t="shared" si="5"/>
        <v>Xuất sắc</v>
      </c>
      <c r="H245" s="509"/>
    </row>
    <row r="246" spans="1:8" s="43" customFormat="1" ht="19.5" customHeight="1" x14ac:dyDescent="0.25">
      <c r="A246" s="419">
        <v>226</v>
      </c>
      <c r="B246" s="419">
        <v>26</v>
      </c>
      <c r="C246" s="537" t="s">
        <v>4368</v>
      </c>
      <c r="D246" s="538" t="s">
        <v>395</v>
      </c>
      <c r="E246" s="539" t="s">
        <v>8</v>
      </c>
      <c r="F246" s="508">
        <v>65</v>
      </c>
      <c r="G246" s="534" t="str">
        <f t="shared" si="5"/>
        <v>Khá</v>
      </c>
      <c r="H246" s="509"/>
    </row>
    <row r="247" spans="1:8" s="43" customFormat="1" ht="19.5" customHeight="1" x14ac:dyDescent="0.25">
      <c r="A247" s="419">
        <v>227</v>
      </c>
      <c r="B247" s="419">
        <v>27</v>
      </c>
      <c r="C247" s="537" t="s">
        <v>4369</v>
      </c>
      <c r="D247" s="538" t="s">
        <v>3197</v>
      </c>
      <c r="E247" s="539" t="s">
        <v>8</v>
      </c>
      <c r="F247" s="508">
        <v>72</v>
      </c>
      <c r="G247" s="534" t="str">
        <f t="shared" si="5"/>
        <v>Khá</v>
      </c>
      <c r="H247" s="509"/>
    </row>
    <row r="248" spans="1:8" s="43" customFormat="1" ht="19.5" customHeight="1" x14ac:dyDescent="0.25">
      <c r="A248" s="419">
        <v>228</v>
      </c>
      <c r="B248" s="419">
        <v>28</v>
      </c>
      <c r="C248" s="537" t="s">
        <v>4370</v>
      </c>
      <c r="D248" s="538" t="s">
        <v>333</v>
      </c>
      <c r="E248" s="539" t="s">
        <v>8</v>
      </c>
      <c r="F248" s="508">
        <v>95</v>
      </c>
      <c r="G248" s="534" t="str">
        <f t="shared" si="5"/>
        <v>Xuất sắc</v>
      </c>
      <c r="H248" s="509"/>
    </row>
    <row r="249" spans="1:8" s="43" customFormat="1" ht="19.5" customHeight="1" x14ac:dyDescent="0.25">
      <c r="A249" s="419">
        <v>229</v>
      </c>
      <c r="B249" s="419">
        <v>29</v>
      </c>
      <c r="C249" s="537" t="s">
        <v>4371</v>
      </c>
      <c r="D249" s="538" t="s">
        <v>157</v>
      </c>
      <c r="E249" s="539" t="s">
        <v>3044</v>
      </c>
      <c r="F249" s="508">
        <v>63</v>
      </c>
      <c r="G249" s="534" t="str">
        <f t="shared" si="5"/>
        <v>Trung bình</v>
      </c>
      <c r="H249" s="509"/>
    </row>
    <row r="250" spans="1:8" s="43" customFormat="1" ht="19.5" customHeight="1" x14ac:dyDescent="0.25">
      <c r="A250" s="419">
        <v>230</v>
      </c>
      <c r="B250" s="419">
        <v>30</v>
      </c>
      <c r="C250" s="537" t="s">
        <v>4372</v>
      </c>
      <c r="D250" s="538" t="s">
        <v>4373</v>
      </c>
      <c r="E250" s="539" t="s">
        <v>80</v>
      </c>
      <c r="F250" s="508">
        <v>84</v>
      </c>
      <c r="G250" s="534" t="str">
        <f t="shared" si="5"/>
        <v>Tốt</v>
      </c>
      <c r="H250" s="509"/>
    </row>
    <row r="251" spans="1:8" s="43" customFormat="1" ht="19.5" customHeight="1" x14ac:dyDescent="0.25">
      <c r="A251" s="419">
        <v>231</v>
      </c>
      <c r="B251" s="419">
        <v>31</v>
      </c>
      <c r="C251" s="537" t="s">
        <v>4374</v>
      </c>
      <c r="D251" s="538" t="s">
        <v>314</v>
      </c>
      <c r="E251" s="539" t="s">
        <v>226</v>
      </c>
      <c r="F251" s="508">
        <v>67</v>
      </c>
      <c r="G251" s="534" t="str">
        <f t="shared" si="5"/>
        <v>Khá</v>
      </c>
      <c r="H251" s="509"/>
    </row>
    <row r="252" spans="1:8" s="43" customFormat="1" ht="19.5" customHeight="1" x14ac:dyDescent="0.25">
      <c r="A252" s="419">
        <v>232</v>
      </c>
      <c r="B252" s="419">
        <v>32</v>
      </c>
      <c r="C252" s="537" t="s">
        <v>4375</v>
      </c>
      <c r="D252" s="538" t="s">
        <v>196</v>
      </c>
      <c r="E252" s="539" t="s">
        <v>22</v>
      </c>
      <c r="F252" s="508">
        <v>78</v>
      </c>
      <c r="G252" s="534" t="str">
        <f t="shared" si="5"/>
        <v>Khá</v>
      </c>
      <c r="H252" s="509"/>
    </row>
    <row r="253" spans="1:8" s="43" customFormat="1" ht="19.5" customHeight="1" x14ac:dyDescent="0.25">
      <c r="A253" s="419">
        <v>233</v>
      </c>
      <c r="B253" s="419">
        <v>33</v>
      </c>
      <c r="C253" s="537" t="s">
        <v>4376</v>
      </c>
      <c r="D253" s="538" t="s">
        <v>196</v>
      </c>
      <c r="E253" s="539" t="s">
        <v>22</v>
      </c>
      <c r="F253" s="508">
        <v>68</v>
      </c>
      <c r="G253" s="534" t="str">
        <f t="shared" si="5"/>
        <v>Khá</v>
      </c>
      <c r="H253" s="509"/>
    </row>
    <row r="254" spans="1:8" s="43" customFormat="1" ht="19.5" customHeight="1" x14ac:dyDescent="0.25">
      <c r="A254" s="419">
        <v>234</v>
      </c>
      <c r="B254" s="419">
        <v>34</v>
      </c>
      <c r="C254" s="537" t="s">
        <v>4377</v>
      </c>
      <c r="D254" s="538" t="s">
        <v>4378</v>
      </c>
      <c r="E254" s="539" t="s">
        <v>173</v>
      </c>
      <c r="F254" s="508">
        <v>80</v>
      </c>
      <c r="G254" s="534" t="str">
        <f t="shared" si="5"/>
        <v>Tốt</v>
      </c>
      <c r="H254" s="509"/>
    </row>
    <row r="255" spans="1:8" s="43" customFormat="1" ht="19.5" customHeight="1" x14ac:dyDescent="0.25">
      <c r="A255" s="419">
        <v>235</v>
      </c>
      <c r="B255" s="419">
        <v>35</v>
      </c>
      <c r="C255" s="537" t="s">
        <v>4379</v>
      </c>
      <c r="D255" s="538" t="s">
        <v>4380</v>
      </c>
      <c r="E255" s="539" t="s">
        <v>147</v>
      </c>
      <c r="F255" s="508">
        <v>68</v>
      </c>
      <c r="G255" s="534" t="str">
        <f t="shared" si="5"/>
        <v>Khá</v>
      </c>
      <c r="H255" s="509"/>
    </row>
    <row r="256" spans="1:8" s="43" customFormat="1" ht="19.5" customHeight="1" x14ac:dyDescent="0.25">
      <c r="A256" s="419">
        <v>236</v>
      </c>
      <c r="B256" s="419">
        <v>36</v>
      </c>
      <c r="C256" s="537" t="s">
        <v>4381</v>
      </c>
      <c r="D256" s="538" t="s">
        <v>451</v>
      </c>
      <c r="E256" s="539" t="s">
        <v>147</v>
      </c>
      <c r="F256" s="508">
        <v>82</v>
      </c>
      <c r="G256" s="534" t="str">
        <f t="shared" si="5"/>
        <v>Tốt</v>
      </c>
      <c r="H256" s="509"/>
    </row>
    <row r="257" spans="1:8" s="43" customFormat="1" ht="19.5" customHeight="1" x14ac:dyDescent="0.25">
      <c r="A257" s="419">
        <v>237</v>
      </c>
      <c r="B257" s="419">
        <v>37</v>
      </c>
      <c r="C257" s="537" t="s">
        <v>4382</v>
      </c>
      <c r="D257" s="538" t="s">
        <v>4383</v>
      </c>
      <c r="E257" s="539" t="s">
        <v>158</v>
      </c>
      <c r="F257" s="508">
        <v>80</v>
      </c>
      <c r="G257" s="534" t="str">
        <f t="shared" si="5"/>
        <v>Tốt</v>
      </c>
      <c r="H257" s="509"/>
    </row>
    <row r="258" spans="1:8" s="43" customFormat="1" ht="19.5" customHeight="1" x14ac:dyDescent="0.25">
      <c r="A258" s="419">
        <v>238</v>
      </c>
      <c r="B258" s="419">
        <v>38</v>
      </c>
      <c r="C258" s="537" t="s">
        <v>4384</v>
      </c>
      <c r="D258" s="538" t="s">
        <v>4385</v>
      </c>
      <c r="E258" s="539" t="s">
        <v>158</v>
      </c>
      <c r="F258" s="508">
        <v>80</v>
      </c>
      <c r="G258" s="534" t="str">
        <f t="shared" si="5"/>
        <v>Tốt</v>
      </c>
      <c r="H258" s="509"/>
    </row>
    <row r="259" spans="1:8" s="43" customFormat="1" ht="19.5" customHeight="1" x14ac:dyDescent="0.25">
      <c r="A259" s="419">
        <v>239</v>
      </c>
      <c r="B259" s="419">
        <v>39</v>
      </c>
      <c r="C259" s="537" t="s">
        <v>4386</v>
      </c>
      <c r="D259" s="538" t="s">
        <v>2323</v>
      </c>
      <c r="E259" s="539" t="s">
        <v>137</v>
      </c>
      <c r="F259" s="508">
        <v>71</v>
      </c>
      <c r="G259" s="534" t="str">
        <f t="shared" si="5"/>
        <v>Khá</v>
      </c>
      <c r="H259" s="509"/>
    </row>
    <row r="260" spans="1:8" s="43" customFormat="1" ht="19.5" customHeight="1" x14ac:dyDescent="0.25">
      <c r="A260" s="419">
        <v>240</v>
      </c>
      <c r="B260" s="419">
        <v>40</v>
      </c>
      <c r="C260" s="537" t="s">
        <v>4387</v>
      </c>
      <c r="D260" s="538" t="s">
        <v>1357</v>
      </c>
      <c r="E260" s="539" t="s">
        <v>9</v>
      </c>
      <c r="F260" s="508">
        <v>61</v>
      </c>
      <c r="G260" s="534" t="str">
        <f t="shared" si="5"/>
        <v>Trung bình</v>
      </c>
      <c r="H260" s="509"/>
    </row>
    <row r="261" spans="1:8" s="43" customFormat="1" ht="19.5" customHeight="1" x14ac:dyDescent="0.25">
      <c r="A261" s="419">
        <v>241</v>
      </c>
      <c r="B261" s="419">
        <v>41</v>
      </c>
      <c r="C261" s="537" t="s">
        <v>4388</v>
      </c>
      <c r="D261" s="538" t="s">
        <v>4389</v>
      </c>
      <c r="E261" s="539" t="s">
        <v>10</v>
      </c>
      <c r="F261" s="508">
        <v>82</v>
      </c>
      <c r="G261" s="534" t="str">
        <f t="shared" si="5"/>
        <v>Tốt</v>
      </c>
      <c r="H261" s="509"/>
    </row>
    <row r="262" spans="1:8" s="43" customFormat="1" ht="19.5" customHeight="1" x14ac:dyDescent="0.25">
      <c r="A262" s="419">
        <v>242</v>
      </c>
      <c r="B262" s="419">
        <v>42</v>
      </c>
      <c r="C262" s="537" t="s">
        <v>4390</v>
      </c>
      <c r="D262" s="538" t="s">
        <v>4391</v>
      </c>
      <c r="E262" s="539" t="s">
        <v>2689</v>
      </c>
      <c r="F262" s="543">
        <v>99</v>
      </c>
      <c r="G262" s="534" t="str">
        <f t="shared" si="5"/>
        <v>Xuất sắc</v>
      </c>
      <c r="H262" s="509"/>
    </row>
    <row r="263" spans="1:8" s="43" customFormat="1" ht="19.5" customHeight="1" x14ac:dyDescent="0.25">
      <c r="A263" s="419">
        <v>243</v>
      </c>
      <c r="B263" s="419">
        <v>43</v>
      </c>
      <c r="C263" s="537" t="s">
        <v>4392</v>
      </c>
      <c r="D263" s="538" t="s">
        <v>4393</v>
      </c>
      <c r="E263" s="539" t="s">
        <v>11</v>
      </c>
      <c r="F263" s="508">
        <v>50</v>
      </c>
      <c r="G263" s="534" t="str">
        <f t="shared" si="5"/>
        <v>Trung bình</v>
      </c>
      <c r="H263" s="509"/>
    </row>
    <row r="264" spans="1:8" s="43" customFormat="1" ht="19.5" customHeight="1" x14ac:dyDescent="0.25">
      <c r="A264" s="419">
        <v>244</v>
      </c>
      <c r="B264" s="419">
        <v>44</v>
      </c>
      <c r="C264" s="537" t="s">
        <v>4394</v>
      </c>
      <c r="D264" s="538" t="s">
        <v>4395</v>
      </c>
      <c r="E264" s="539" t="s">
        <v>11</v>
      </c>
      <c r="F264" s="508">
        <v>45</v>
      </c>
      <c r="G264" s="534" t="str">
        <f t="shared" si="5"/>
        <v>Yếu</v>
      </c>
      <c r="H264" s="509"/>
    </row>
    <row r="265" spans="1:8" s="43" customFormat="1" ht="19.5" customHeight="1" x14ac:dyDescent="0.25">
      <c r="A265" s="419">
        <v>245</v>
      </c>
      <c r="B265" s="419">
        <v>45</v>
      </c>
      <c r="C265" s="537" t="s">
        <v>4396</v>
      </c>
      <c r="D265" s="538" t="s">
        <v>77</v>
      </c>
      <c r="E265" s="539" t="s">
        <v>275</v>
      </c>
      <c r="F265" s="508">
        <v>57</v>
      </c>
      <c r="G265" s="534" t="str">
        <f t="shared" si="5"/>
        <v>Trung bình</v>
      </c>
      <c r="H265" s="509"/>
    </row>
    <row r="266" spans="1:8" s="43" customFormat="1" ht="19.5" customHeight="1" x14ac:dyDescent="0.25">
      <c r="A266" s="419">
        <v>246</v>
      </c>
      <c r="B266" s="419">
        <v>46</v>
      </c>
      <c r="C266" s="537" t="s">
        <v>4397</v>
      </c>
      <c r="D266" s="538" t="s">
        <v>295</v>
      </c>
      <c r="E266" s="539" t="s">
        <v>4398</v>
      </c>
      <c r="F266" s="508">
        <v>69</v>
      </c>
      <c r="G266" s="534" t="str">
        <f t="shared" si="5"/>
        <v>Khá</v>
      </c>
      <c r="H266" s="509"/>
    </row>
    <row r="267" spans="1:8" s="43" customFormat="1" ht="19.5" customHeight="1" x14ac:dyDescent="0.25">
      <c r="A267" s="419">
        <v>247</v>
      </c>
      <c r="B267" s="419">
        <v>47</v>
      </c>
      <c r="C267" s="537" t="s">
        <v>4399</v>
      </c>
      <c r="D267" s="538" t="s">
        <v>1592</v>
      </c>
      <c r="E267" s="539" t="s">
        <v>59</v>
      </c>
      <c r="F267" s="508">
        <v>99</v>
      </c>
      <c r="G267" s="534" t="str">
        <f t="shared" si="5"/>
        <v>Xuất sắc</v>
      </c>
      <c r="H267" s="509"/>
    </row>
    <row r="268" spans="1:8" s="43" customFormat="1" ht="19.5" customHeight="1" x14ac:dyDescent="0.25">
      <c r="A268" s="419">
        <v>248</v>
      </c>
      <c r="B268" s="419">
        <v>48</v>
      </c>
      <c r="C268" s="537" t="s">
        <v>4400</v>
      </c>
      <c r="D268" s="538" t="s">
        <v>4401</v>
      </c>
      <c r="E268" s="539" t="s">
        <v>60</v>
      </c>
      <c r="F268" s="508">
        <v>71</v>
      </c>
      <c r="G268" s="534" t="str">
        <f t="shared" si="5"/>
        <v>Khá</v>
      </c>
      <c r="H268" s="509"/>
    </row>
    <row r="269" spans="1:8" s="43" customFormat="1" ht="19.5" customHeight="1" x14ac:dyDescent="0.25">
      <c r="A269" s="419">
        <v>249</v>
      </c>
      <c r="B269" s="419">
        <v>49</v>
      </c>
      <c r="C269" s="537" t="s">
        <v>4402</v>
      </c>
      <c r="D269" s="538" t="s">
        <v>4403</v>
      </c>
      <c r="E269" s="539" t="s">
        <v>60</v>
      </c>
      <c r="F269" s="508">
        <v>72</v>
      </c>
      <c r="G269" s="534" t="str">
        <f t="shared" si="5"/>
        <v>Khá</v>
      </c>
      <c r="H269" s="509"/>
    </row>
    <row r="270" spans="1:8" s="43" customFormat="1" ht="19.5" customHeight="1" x14ac:dyDescent="0.25">
      <c r="A270" s="419">
        <v>250</v>
      </c>
      <c r="B270" s="419">
        <v>50</v>
      </c>
      <c r="C270" s="537" t="s">
        <v>4404</v>
      </c>
      <c r="D270" s="538" t="s">
        <v>4405</v>
      </c>
      <c r="E270" s="539" t="s">
        <v>175</v>
      </c>
      <c r="F270" s="508">
        <v>65</v>
      </c>
      <c r="G270" s="534" t="str">
        <f t="shared" si="5"/>
        <v>Khá</v>
      </c>
      <c r="H270" s="509" t="s">
        <v>111</v>
      </c>
    </row>
    <row r="271" spans="1:8" s="43" customFormat="1" ht="19.5" customHeight="1" x14ac:dyDescent="0.25">
      <c r="A271" s="419">
        <v>251</v>
      </c>
      <c r="B271" s="419">
        <v>51</v>
      </c>
      <c r="C271" s="537" t="s">
        <v>4406</v>
      </c>
      <c r="D271" s="538" t="s">
        <v>65</v>
      </c>
      <c r="E271" s="539" t="s">
        <v>61</v>
      </c>
      <c r="F271" s="508">
        <v>69</v>
      </c>
      <c r="G271" s="534" t="str">
        <f t="shared" si="5"/>
        <v>Khá</v>
      </c>
      <c r="H271" s="509"/>
    </row>
    <row r="272" spans="1:8" s="43" customFormat="1" ht="19.5" customHeight="1" x14ac:dyDescent="0.25">
      <c r="A272" s="419">
        <v>252</v>
      </c>
      <c r="B272" s="419">
        <v>52</v>
      </c>
      <c r="C272" s="537" t="s">
        <v>4407</v>
      </c>
      <c r="D272" s="538" t="s">
        <v>1271</v>
      </c>
      <c r="E272" s="539" t="s">
        <v>119</v>
      </c>
      <c r="F272" s="508">
        <v>74</v>
      </c>
      <c r="G272" s="534" t="str">
        <f t="shared" si="5"/>
        <v>Khá</v>
      </c>
      <c r="H272" s="509"/>
    </row>
    <row r="273" spans="1:8" s="43" customFormat="1" ht="19.5" customHeight="1" x14ac:dyDescent="0.25">
      <c r="A273" s="419">
        <v>253</v>
      </c>
      <c r="B273" s="419">
        <v>53</v>
      </c>
      <c r="C273" s="537" t="s">
        <v>4408</v>
      </c>
      <c r="D273" s="538" t="s">
        <v>4409</v>
      </c>
      <c r="E273" s="539" t="s">
        <v>120</v>
      </c>
      <c r="F273" s="508">
        <v>83</v>
      </c>
      <c r="G273" s="534" t="str">
        <f t="shared" si="5"/>
        <v>Tốt</v>
      </c>
      <c r="H273" s="509"/>
    </row>
    <row r="274" spans="1:8" s="43" customFormat="1" ht="19.5" customHeight="1" x14ac:dyDescent="0.25">
      <c r="A274" s="419">
        <v>254</v>
      </c>
      <c r="B274" s="419">
        <v>54</v>
      </c>
      <c r="C274" s="537" t="s">
        <v>4410</v>
      </c>
      <c r="D274" s="538" t="s">
        <v>4411</v>
      </c>
      <c r="E274" s="539" t="s">
        <v>120</v>
      </c>
      <c r="F274" s="508">
        <v>60</v>
      </c>
      <c r="G274" s="534" t="str">
        <f t="shared" si="5"/>
        <v>Trung bình</v>
      </c>
      <c r="H274" s="509"/>
    </row>
    <row r="275" spans="1:8" s="43" customFormat="1" ht="19.5" customHeight="1" x14ac:dyDescent="0.25">
      <c r="A275" s="419">
        <v>255</v>
      </c>
      <c r="B275" s="419">
        <v>55</v>
      </c>
      <c r="C275" s="537" t="s">
        <v>4412</v>
      </c>
      <c r="D275" s="538" t="s">
        <v>503</v>
      </c>
      <c r="E275" s="539" t="s">
        <v>12</v>
      </c>
      <c r="F275" s="508">
        <v>68</v>
      </c>
      <c r="G275" s="534" t="str">
        <f t="shared" si="5"/>
        <v>Khá</v>
      </c>
      <c r="H275" s="509"/>
    </row>
    <row r="276" spans="1:8" s="43" customFormat="1" ht="19.5" customHeight="1" x14ac:dyDescent="0.25">
      <c r="A276" s="419">
        <v>256</v>
      </c>
      <c r="B276" s="419">
        <v>56</v>
      </c>
      <c r="C276" s="537" t="s">
        <v>4413</v>
      </c>
      <c r="D276" s="538" t="s">
        <v>1478</v>
      </c>
      <c r="E276" s="539" t="s">
        <v>12</v>
      </c>
      <c r="F276" s="508">
        <v>86</v>
      </c>
      <c r="G276" s="534" t="str">
        <f t="shared" si="5"/>
        <v>Tốt</v>
      </c>
      <c r="H276" s="509"/>
    </row>
    <row r="277" spans="1:8" s="43" customFormat="1" ht="19.5" customHeight="1" x14ac:dyDescent="0.25">
      <c r="A277" s="419">
        <v>257</v>
      </c>
      <c r="B277" s="419">
        <v>57</v>
      </c>
      <c r="C277" s="537" t="s">
        <v>4414</v>
      </c>
      <c r="D277" s="538" t="s">
        <v>4415</v>
      </c>
      <c r="E277" s="539" t="s">
        <v>12</v>
      </c>
      <c r="F277" s="508">
        <v>71</v>
      </c>
      <c r="G277" s="534" t="str">
        <f t="shared" si="5"/>
        <v>Khá</v>
      </c>
      <c r="H277" s="509"/>
    </row>
    <row r="278" spans="1:8" s="43" customFormat="1" ht="19.5" customHeight="1" x14ac:dyDescent="0.25">
      <c r="A278" s="419">
        <v>258</v>
      </c>
      <c r="B278" s="419">
        <v>58</v>
      </c>
      <c r="C278" s="537" t="s">
        <v>4416</v>
      </c>
      <c r="D278" s="538" t="s">
        <v>254</v>
      </c>
      <c r="E278" s="539" t="s">
        <v>383</v>
      </c>
      <c r="F278" s="508">
        <v>65</v>
      </c>
      <c r="G278" s="534" t="str">
        <f t="shared" si="5"/>
        <v>Khá</v>
      </c>
      <c r="H278" s="509"/>
    </row>
    <row r="279" spans="1:8" s="43" customFormat="1" ht="19.5" customHeight="1" x14ac:dyDescent="0.25">
      <c r="A279" s="419">
        <v>259</v>
      </c>
      <c r="B279" s="419">
        <v>59</v>
      </c>
      <c r="C279" s="537" t="s">
        <v>4417</v>
      </c>
      <c r="D279" s="538" t="s">
        <v>162</v>
      </c>
      <c r="E279" s="539" t="s">
        <v>139</v>
      </c>
      <c r="F279" s="508">
        <v>90</v>
      </c>
      <c r="G279" s="534" t="str">
        <f t="shared" si="5"/>
        <v>Xuất sắc</v>
      </c>
      <c r="H279" s="509"/>
    </row>
    <row r="280" spans="1:8" s="43" customFormat="1" ht="19.5" customHeight="1" x14ac:dyDescent="0.25">
      <c r="A280" s="419">
        <v>260</v>
      </c>
      <c r="B280" s="419">
        <v>60</v>
      </c>
      <c r="C280" s="537" t="s">
        <v>4418</v>
      </c>
      <c r="D280" s="538" t="s">
        <v>18</v>
      </c>
      <c r="E280" s="539" t="s">
        <v>28</v>
      </c>
      <c r="F280" s="508">
        <v>90</v>
      </c>
      <c r="G280" s="534" t="str">
        <f t="shared" si="5"/>
        <v>Xuất sắc</v>
      </c>
      <c r="H280" s="509"/>
    </row>
    <row r="281" spans="1:8" s="43" customFormat="1" ht="19.5" customHeight="1" x14ac:dyDescent="0.25">
      <c r="A281" s="419">
        <v>261</v>
      </c>
      <c r="B281" s="419">
        <v>61</v>
      </c>
      <c r="C281" s="537" t="s">
        <v>4419</v>
      </c>
      <c r="D281" s="538" t="s">
        <v>4420</v>
      </c>
      <c r="E281" s="539" t="s">
        <v>4421</v>
      </c>
      <c r="F281" s="508">
        <v>80</v>
      </c>
      <c r="G281" s="534" t="str">
        <f t="shared" si="5"/>
        <v>Tốt</v>
      </c>
      <c r="H281" s="509"/>
    </row>
    <row r="282" spans="1:8" s="43" customFormat="1" ht="19.5" customHeight="1" x14ac:dyDescent="0.25">
      <c r="A282" s="419">
        <v>262</v>
      </c>
      <c r="B282" s="419">
        <v>62</v>
      </c>
      <c r="C282" s="537" t="s">
        <v>4422</v>
      </c>
      <c r="D282" s="538" t="s">
        <v>4423</v>
      </c>
      <c r="E282" s="539" t="s">
        <v>161</v>
      </c>
      <c r="F282" s="508">
        <v>87</v>
      </c>
      <c r="G282" s="534" t="str">
        <f t="shared" si="5"/>
        <v>Tốt</v>
      </c>
      <c r="H282" s="509"/>
    </row>
    <row r="283" spans="1:8" s="43" customFormat="1" ht="19.5" customHeight="1" x14ac:dyDescent="0.25">
      <c r="A283" s="419">
        <v>263</v>
      </c>
      <c r="B283" s="419">
        <v>63</v>
      </c>
      <c r="C283" s="537" t="s">
        <v>4424</v>
      </c>
      <c r="D283" s="538" t="s">
        <v>1776</v>
      </c>
      <c r="E283" s="539" t="s">
        <v>161</v>
      </c>
      <c r="F283" s="508">
        <v>82</v>
      </c>
      <c r="G283" s="534" t="str">
        <f t="shared" si="5"/>
        <v>Tốt</v>
      </c>
      <c r="H283" s="509"/>
    </row>
    <row r="284" spans="1:8" s="43" customFormat="1" ht="19.5" customHeight="1" x14ac:dyDescent="0.25">
      <c r="A284" s="419">
        <v>264</v>
      </c>
      <c r="B284" s="419">
        <v>64</v>
      </c>
      <c r="C284" s="537" t="s">
        <v>4425</v>
      </c>
      <c r="D284" s="538" t="s">
        <v>4426</v>
      </c>
      <c r="E284" s="539" t="s">
        <v>66</v>
      </c>
      <c r="F284" s="543">
        <v>93</v>
      </c>
      <c r="G284" s="534" t="str">
        <f>IF(F284&gt;=90,"Xuất sắc",IF(F284&gt;=80,"Tốt",IF(F284&gt;=65,"Khá",IF(F284&gt;=50,"Trung bình",IF(F284&gt;=35,"Yếu","Kém")))))</f>
        <v>Xuất sắc</v>
      </c>
      <c r="H284" s="509"/>
    </row>
    <row r="285" spans="1:8" s="43" customFormat="1" ht="19.5" customHeight="1" x14ac:dyDescent="0.25">
      <c r="A285" s="419">
        <v>265</v>
      </c>
      <c r="B285" s="419">
        <v>65</v>
      </c>
      <c r="C285" s="537" t="s">
        <v>4427</v>
      </c>
      <c r="D285" s="538" t="s">
        <v>42</v>
      </c>
      <c r="E285" s="539" t="s">
        <v>66</v>
      </c>
      <c r="F285" s="508">
        <v>80</v>
      </c>
      <c r="G285" s="534" t="str">
        <f>IF(F285&gt;=90,"Xuất sắc",IF(F285&gt;=80,"Tốt",IF(F285&gt;=65,"Khá",IF(F285&gt;=50,"Trung bình",IF(F285&gt;=35,"Yếu","Kém")))))</f>
        <v>Tốt</v>
      </c>
      <c r="H285" s="509"/>
    </row>
    <row r="286" spans="1:8" s="529" customFormat="1" x14ac:dyDescent="0.25">
      <c r="A286" s="419">
        <v>266</v>
      </c>
      <c r="B286" s="544">
        <v>66</v>
      </c>
      <c r="C286" s="545" t="s">
        <v>4428</v>
      </c>
      <c r="D286" s="546" t="s">
        <v>4429</v>
      </c>
      <c r="E286" s="546" t="s">
        <v>173</v>
      </c>
      <c r="F286" s="547"/>
      <c r="G286" s="547"/>
      <c r="H286" s="544" t="s">
        <v>337</v>
      </c>
    </row>
    <row r="287" spans="1:8" s="43" customFormat="1" ht="19.5" customHeight="1" x14ac:dyDescent="0.25">
      <c r="A287" s="501" t="s">
        <v>4430</v>
      </c>
      <c r="B287" s="501"/>
      <c r="C287" s="501"/>
      <c r="D287" s="501"/>
      <c r="E287" s="501"/>
      <c r="F287" s="501"/>
      <c r="G287" s="501"/>
      <c r="H287" s="501"/>
    </row>
    <row r="288" spans="1:8" s="43" customFormat="1" ht="19.5" customHeight="1" x14ac:dyDescent="0.25">
      <c r="A288" s="412" t="s">
        <v>105</v>
      </c>
      <c r="B288" s="412" t="s">
        <v>105</v>
      </c>
      <c r="C288" s="502" t="s">
        <v>32</v>
      </c>
      <c r="D288" s="502" t="s">
        <v>33</v>
      </c>
      <c r="E288" s="503" t="s">
        <v>141</v>
      </c>
      <c r="F288" s="504" t="s">
        <v>559</v>
      </c>
      <c r="G288" s="502" t="s">
        <v>4</v>
      </c>
      <c r="H288" s="502" t="s">
        <v>0</v>
      </c>
    </row>
    <row r="289" spans="1:8" s="43" customFormat="1" ht="19.5" customHeight="1" x14ac:dyDescent="0.25">
      <c r="A289" s="419">
        <v>267</v>
      </c>
      <c r="B289" s="419">
        <v>1</v>
      </c>
      <c r="C289" s="531" t="s">
        <v>4431</v>
      </c>
      <c r="D289" s="531" t="s">
        <v>1267</v>
      </c>
      <c r="E289" s="531" t="s">
        <v>34</v>
      </c>
      <c r="F289" s="521">
        <v>75</v>
      </c>
      <c r="G289" s="521" t="s">
        <v>68</v>
      </c>
      <c r="H289" s="521"/>
    </row>
    <row r="290" spans="1:8" s="43" customFormat="1" ht="19.5" customHeight="1" x14ac:dyDescent="0.25">
      <c r="A290" s="419">
        <v>268</v>
      </c>
      <c r="B290" s="419">
        <v>2</v>
      </c>
      <c r="C290" s="531" t="s">
        <v>4432</v>
      </c>
      <c r="D290" s="531" t="s">
        <v>233</v>
      </c>
      <c r="E290" s="531" t="s">
        <v>34</v>
      </c>
      <c r="F290" s="548">
        <v>97</v>
      </c>
      <c r="G290" s="548" t="s">
        <v>4433</v>
      </c>
      <c r="H290" s="548"/>
    </row>
    <row r="291" spans="1:8" s="43" customFormat="1" ht="19.5" customHeight="1" x14ac:dyDescent="0.25">
      <c r="A291" s="419">
        <v>269</v>
      </c>
      <c r="B291" s="419">
        <v>3</v>
      </c>
      <c r="C291" s="531" t="s">
        <v>4434</v>
      </c>
      <c r="D291" s="531" t="s">
        <v>4435</v>
      </c>
      <c r="E291" s="531" t="s">
        <v>34</v>
      </c>
      <c r="F291" s="548">
        <v>75</v>
      </c>
      <c r="G291" s="548" t="s">
        <v>68</v>
      </c>
      <c r="H291" s="548"/>
    </row>
    <row r="292" spans="1:8" s="43" customFormat="1" ht="19.5" customHeight="1" x14ac:dyDescent="0.25">
      <c r="A292" s="419">
        <v>270</v>
      </c>
      <c r="B292" s="419">
        <v>4</v>
      </c>
      <c r="C292" s="531" t="s">
        <v>4436</v>
      </c>
      <c r="D292" s="531" t="s">
        <v>284</v>
      </c>
      <c r="E292" s="531" t="s">
        <v>34</v>
      </c>
      <c r="F292" s="548">
        <v>75</v>
      </c>
      <c r="G292" s="548" t="s">
        <v>68</v>
      </c>
      <c r="H292" s="548"/>
    </row>
    <row r="293" spans="1:8" s="43" customFormat="1" ht="19.5" customHeight="1" x14ac:dyDescent="0.25">
      <c r="A293" s="419">
        <v>271</v>
      </c>
      <c r="B293" s="419">
        <v>5</v>
      </c>
      <c r="C293" s="531" t="s">
        <v>4437</v>
      </c>
      <c r="D293" s="531" t="s">
        <v>195</v>
      </c>
      <c r="E293" s="531" t="s">
        <v>34</v>
      </c>
      <c r="F293" s="548">
        <v>71</v>
      </c>
      <c r="G293" s="548" t="s">
        <v>68</v>
      </c>
      <c r="H293" s="549"/>
    </row>
    <row r="294" spans="1:8" s="43" customFormat="1" ht="19.5" customHeight="1" x14ac:dyDescent="0.25">
      <c r="A294" s="419">
        <v>272</v>
      </c>
      <c r="B294" s="419">
        <v>6</v>
      </c>
      <c r="C294" s="531" t="s">
        <v>4438</v>
      </c>
      <c r="D294" s="531" t="s">
        <v>1005</v>
      </c>
      <c r="E294" s="531" t="s">
        <v>34</v>
      </c>
      <c r="F294" s="550">
        <v>90</v>
      </c>
      <c r="G294" s="548" t="s">
        <v>31</v>
      </c>
      <c r="H294" s="548"/>
    </row>
    <row r="295" spans="1:8" s="43" customFormat="1" ht="19.5" customHeight="1" x14ac:dyDescent="0.25">
      <c r="A295" s="419">
        <v>273</v>
      </c>
      <c r="B295" s="419">
        <v>7</v>
      </c>
      <c r="C295" s="531" t="s">
        <v>4439</v>
      </c>
      <c r="D295" s="531" t="s">
        <v>4440</v>
      </c>
      <c r="E295" s="531" t="s">
        <v>6</v>
      </c>
      <c r="F295" s="548">
        <v>81</v>
      </c>
      <c r="G295" s="548" t="s">
        <v>68</v>
      </c>
      <c r="H295" s="548"/>
    </row>
    <row r="296" spans="1:8" s="43" customFormat="1" ht="19.5" customHeight="1" x14ac:dyDescent="0.25">
      <c r="A296" s="419">
        <v>274</v>
      </c>
      <c r="B296" s="419">
        <v>8</v>
      </c>
      <c r="C296" s="531" t="s">
        <v>4441</v>
      </c>
      <c r="D296" s="531" t="s">
        <v>4442</v>
      </c>
      <c r="E296" s="531" t="s">
        <v>4443</v>
      </c>
      <c r="F296" s="548">
        <v>0</v>
      </c>
      <c r="G296" s="548" t="s">
        <v>96</v>
      </c>
      <c r="H296" s="548"/>
    </row>
    <row r="297" spans="1:8" s="43" customFormat="1" ht="19.5" customHeight="1" x14ac:dyDescent="0.25">
      <c r="A297" s="419">
        <v>275</v>
      </c>
      <c r="B297" s="419">
        <v>9</v>
      </c>
      <c r="C297" s="531" t="s">
        <v>4444</v>
      </c>
      <c r="D297" s="531" t="s">
        <v>303</v>
      </c>
      <c r="E297" s="531" t="s">
        <v>256</v>
      </c>
      <c r="F297" s="548">
        <v>75</v>
      </c>
      <c r="G297" s="548" t="s">
        <v>68</v>
      </c>
      <c r="H297" s="548"/>
    </row>
    <row r="298" spans="1:8" s="43" customFormat="1" ht="19.5" customHeight="1" x14ac:dyDescent="0.25">
      <c r="A298" s="419">
        <v>276</v>
      </c>
      <c r="B298" s="419">
        <v>10</v>
      </c>
      <c r="C298" s="531" t="s">
        <v>4445</v>
      </c>
      <c r="D298" s="531" t="s">
        <v>4446</v>
      </c>
      <c r="E298" s="531" t="s">
        <v>39</v>
      </c>
      <c r="F298" s="548">
        <v>70</v>
      </c>
      <c r="G298" s="548" t="s">
        <v>68</v>
      </c>
      <c r="H298" s="549"/>
    </row>
    <row r="299" spans="1:8" s="43" customFormat="1" ht="19.5" customHeight="1" x14ac:dyDescent="0.25">
      <c r="A299" s="419">
        <v>277</v>
      </c>
      <c r="B299" s="419">
        <v>11</v>
      </c>
      <c r="C299" s="531" t="s">
        <v>4447</v>
      </c>
      <c r="D299" s="531" t="s">
        <v>4448</v>
      </c>
      <c r="E299" s="531" t="s">
        <v>290</v>
      </c>
      <c r="F299" s="548">
        <v>80</v>
      </c>
      <c r="G299" s="548" t="s">
        <v>68</v>
      </c>
      <c r="H299" s="548"/>
    </row>
    <row r="300" spans="1:8" s="43" customFormat="1" ht="19.5" customHeight="1" x14ac:dyDescent="0.25">
      <c r="A300" s="419">
        <v>278</v>
      </c>
      <c r="B300" s="419">
        <v>12</v>
      </c>
      <c r="C300" s="531" t="s">
        <v>4449</v>
      </c>
      <c r="D300" s="531" t="s">
        <v>406</v>
      </c>
      <c r="E300" s="531" t="s">
        <v>7</v>
      </c>
      <c r="F300" s="548">
        <v>66</v>
      </c>
      <c r="G300" s="548" t="s">
        <v>68</v>
      </c>
      <c r="H300" s="548"/>
    </row>
    <row r="301" spans="1:8" s="43" customFormat="1" ht="19.5" customHeight="1" x14ac:dyDescent="0.25">
      <c r="A301" s="419">
        <v>279</v>
      </c>
      <c r="B301" s="419">
        <v>13</v>
      </c>
      <c r="C301" s="531" t="s">
        <v>4450</v>
      </c>
      <c r="D301" s="531" t="s">
        <v>75</v>
      </c>
      <c r="E301" s="531" t="s">
        <v>14</v>
      </c>
      <c r="F301" s="548">
        <v>70</v>
      </c>
      <c r="G301" s="548" t="s">
        <v>68</v>
      </c>
      <c r="H301" s="548"/>
    </row>
    <row r="302" spans="1:8" s="43" customFormat="1" ht="19.5" customHeight="1" x14ac:dyDescent="0.25">
      <c r="A302" s="419">
        <v>280</v>
      </c>
      <c r="B302" s="419">
        <v>14</v>
      </c>
      <c r="C302" s="531" t="s">
        <v>4451</v>
      </c>
      <c r="D302" s="531" t="s">
        <v>57</v>
      </c>
      <c r="E302" s="531" t="s">
        <v>502</v>
      </c>
      <c r="F302" s="548">
        <v>75</v>
      </c>
      <c r="G302" s="548" t="s">
        <v>68</v>
      </c>
      <c r="H302" s="548"/>
    </row>
    <row r="303" spans="1:8" s="43" customFormat="1" ht="19.5" customHeight="1" x14ac:dyDescent="0.25">
      <c r="A303" s="419">
        <v>281</v>
      </c>
      <c r="B303" s="419">
        <v>15</v>
      </c>
      <c r="C303" s="531" t="s">
        <v>4452</v>
      </c>
      <c r="D303" s="531" t="s">
        <v>365</v>
      </c>
      <c r="E303" s="531" t="s">
        <v>41</v>
      </c>
      <c r="F303" s="548">
        <v>70</v>
      </c>
      <c r="G303" s="548" t="s">
        <v>68</v>
      </c>
      <c r="H303" s="548"/>
    </row>
    <row r="304" spans="1:8" s="43" customFormat="1" ht="19.5" customHeight="1" x14ac:dyDescent="0.25">
      <c r="A304" s="419">
        <v>282</v>
      </c>
      <c r="B304" s="419">
        <v>16</v>
      </c>
      <c r="C304" s="531" t="s">
        <v>4453</v>
      </c>
      <c r="D304" s="531" t="s">
        <v>2712</v>
      </c>
      <c r="E304" s="531" t="s">
        <v>95</v>
      </c>
      <c r="F304" s="548">
        <v>82</v>
      </c>
      <c r="G304" s="548" t="s">
        <v>31</v>
      </c>
      <c r="H304" s="548"/>
    </row>
    <row r="305" spans="1:8" s="43" customFormat="1" ht="19.5" customHeight="1" x14ac:dyDescent="0.25">
      <c r="A305" s="419">
        <v>283</v>
      </c>
      <c r="B305" s="419">
        <v>17</v>
      </c>
      <c r="C305" s="531" t="s">
        <v>4454</v>
      </c>
      <c r="D305" s="531" t="s">
        <v>48</v>
      </c>
      <c r="E305" s="531" t="s">
        <v>47</v>
      </c>
      <c r="F305" s="548">
        <v>70</v>
      </c>
      <c r="G305" s="548" t="s">
        <v>68</v>
      </c>
      <c r="H305" s="548"/>
    </row>
    <row r="306" spans="1:8" s="43" customFormat="1" ht="19.5" customHeight="1" x14ac:dyDescent="0.25">
      <c r="A306" s="419">
        <v>284</v>
      </c>
      <c r="B306" s="419">
        <v>18</v>
      </c>
      <c r="C306" s="531" t="s">
        <v>4455</v>
      </c>
      <c r="D306" s="531" t="s">
        <v>421</v>
      </c>
      <c r="E306" s="531" t="s">
        <v>324</v>
      </c>
      <c r="F306" s="548">
        <v>0</v>
      </c>
      <c r="G306" s="548" t="s">
        <v>92</v>
      </c>
      <c r="H306" s="549"/>
    </row>
    <row r="307" spans="1:8" s="43" customFormat="1" ht="19.5" customHeight="1" x14ac:dyDescent="0.25">
      <c r="A307" s="419">
        <v>285</v>
      </c>
      <c r="B307" s="419">
        <v>19</v>
      </c>
      <c r="C307" s="531" t="s">
        <v>4456</v>
      </c>
      <c r="D307" s="531" t="s">
        <v>4457</v>
      </c>
      <c r="E307" s="531" t="s">
        <v>20</v>
      </c>
      <c r="F307" s="550">
        <v>94</v>
      </c>
      <c r="G307" s="548" t="s">
        <v>68</v>
      </c>
      <c r="H307" s="548"/>
    </row>
    <row r="308" spans="1:8" s="43" customFormat="1" ht="19.5" customHeight="1" x14ac:dyDescent="0.25">
      <c r="A308" s="419">
        <v>286</v>
      </c>
      <c r="B308" s="419">
        <v>20</v>
      </c>
      <c r="C308" s="531" t="s">
        <v>4458</v>
      </c>
      <c r="D308" s="531" t="s">
        <v>703</v>
      </c>
      <c r="E308" s="531" t="s">
        <v>51</v>
      </c>
      <c r="F308" s="548">
        <v>80</v>
      </c>
      <c r="G308" s="548" t="s">
        <v>68</v>
      </c>
      <c r="H308" s="548"/>
    </row>
    <row r="309" spans="1:8" s="43" customFormat="1" ht="19.5" customHeight="1" x14ac:dyDescent="0.25">
      <c r="A309" s="419">
        <v>287</v>
      </c>
      <c r="B309" s="419">
        <v>21</v>
      </c>
      <c r="C309" s="531" t="s">
        <v>4459</v>
      </c>
      <c r="D309" s="531" t="s">
        <v>2174</v>
      </c>
      <c r="E309" s="531" t="s">
        <v>21</v>
      </c>
      <c r="F309" s="548">
        <v>70</v>
      </c>
      <c r="G309" s="548" t="s">
        <v>68</v>
      </c>
      <c r="H309" s="548"/>
    </row>
    <row r="310" spans="1:8" s="43" customFormat="1" ht="19.5" customHeight="1" x14ac:dyDescent="0.25">
      <c r="A310" s="419">
        <v>288</v>
      </c>
      <c r="B310" s="419">
        <v>22</v>
      </c>
      <c r="C310" s="531" t="s">
        <v>4460</v>
      </c>
      <c r="D310" s="531" t="s">
        <v>411</v>
      </c>
      <c r="E310" s="531" t="s">
        <v>163</v>
      </c>
      <c r="F310" s="548">
        <v>55</v>
      </c>
      <c r="G310" s="548" t="s">
        <v>92</v>
      </c>
      <c r="H310" s="549"/>
    </row>
    <row r="311" spans="1:8" s="43" customFormat="1" ht="19.5" customHeight="1" x14ac:dyDescent="0.25">
      <c r="A311" s="419">
        <v>289</v>
      </c>
      <c r="B311" s="419">
        <v>23</v>
      </c>
      <c r="C311" s="531" t="s">
        <v>4461</v>
      </c>
      <c r="D311" s="531" t="s">
        <v>46</v>
      </c>
      <c r="E311" s="531" t="s">
        <v>54</v>
      </c>
      <c r="F311" s="548">
        <v>77</v>
      </c>
      <c r="G311" s="548" t="s">
        <v>96</v>
      </c>
      <c r="H311" s="549"/>
    </row>
    <row r="312" spans="1:8" s="43" customFormat="1" ht="19.5" customHeight="1" x14ac:dyDescent="0.25">
      <c r="A312" s="419">
        <v>290</v>
      </c>
      <c r="B312" s="419">
        <v>24</v>
      </c>
      <c r="C312" s="531" t="s">
        <v>4462</v>
      </c>
      <c r="D312" s="531" t="s">
        <v>815</v>
      </c>
      <c r="E312" s="531" t="s">
        <v>54</v>
      </c>
      <c r="F312" s="548">
        <v>65</v>
      </c>
      <c r="G312" s="548" t="s">
        <v>68</v>
      </c>
      <c r="H312" s="548"/>
    </row>
    <row r="313" spans="1:8" s="43" customFormat="1" ht="19.5" customHeight="1" x14ac:dyDescent="0.25">
      <c r="A313" s="419">
        <v>291</v>
      </c>
      <c r="B313" s="419">
        <v>25</v>
      </c>
      <c r="C313" s="531" t="s">
        <v>4463</v>
      </c>
      <c r="D313" s="531" t="s">
        <v>4464</v>
      </c>
      <c r="E313" s="531" t="s">
        <v>4465</v>
      </c>
      <c r="F313" s="548">
        <v>83</v>
      </c>
      <c r="G313" s="548" t="s">
        <v>68</v>
      </c>
      <c r="H313" s="548"/>
    </row>
    <row r="314" spans="1:8" s="43" customFormat="1" ht="19.5" customHeight="1" x14ac:dyDescent="0.25">
      <c r="A314" s="419">
        <v>292</v>
      </c>
      <c r="B314" s="419">
        <v>26</v>
      </c>
      <c r="C314" s="531" t="s">
        <v>4466</v>
      </c>
      <c r="D314" s="531" t="s">
        <v>151</v>
      </c>
      <c r="E314" s="531" t="s">
        <v>98</v>
      </c>
      <c r="F314" s="550">
        <v>98</v>
      </c>
      <c r="G314" s="548" t="s">
        <v>31</v>
      </c>
      <c r="H314" s="548"/>
    </row>
    <row r="315" spans="1:8" s="43" customFormat="1" ht="19.5" customHeight="1" x14ac:dyDescent="0.25">
      <c r="A315" s="419">
        <v>293</v>
      </c>
      <c r="B315" s="419">
        <v>27</v>
      </c>
      <c r="C315" s="531" t="s">
        <v>4467</v>
      </c>
      <c r="D315" s="531" t="s">
        <v>4468</v>
      </c>
      <c r="E315" s="531" t="s">
        <v>100</v>
      </c>
      <c r="F315" s="548">
        <v>70</v>
      </c>
      <c r="G315" s="548" t="s">
        <v>68</v>
      </c>
      <c r="H315" s="548"/>
    </row>
    <row r="316" spans="1:8" s="43" customFormat="1" ht="19.5" customHeight="1" x14ac:dyDescent="0.25">
      <c r="A316" s="419">
        <v>294</v>
      </c>
      <c r="B316" s="419">
        <v>28</v>
      </c>
      <c r="C316" s="531" t="s">
        <v>4469</v>
      </c>
      <c r="D316" s="531" t="s">
        <v>65</v>
      </c>
      <c r="E316" s="531" t="s">
        <v>2397</v>
      </c>
      <c r="F316" s="548">
        <v>71</v>
      </c>
      <c r="G316" s="548" t="s">
        <v>68</v>
      </c>
      <c r="H316" s="548"/>
    </row>
    <row r="317" spans="1:8" s="43" customFormat="1" ht="19.5" customHeight="1" x14ac:dyDescent="0.25">
      <c r="A317" s="419">
        <v>295</v>
      </c>
      <c r="B317" s="419">
        <v>29</v>
      </c>
      <c r="C317" s="531" t="s">
        <v>4470</v>
      </c>
      <c r="D317" s="531" t="s">
        <v>4471</v>
      </c>
      <c r="E317" s="531" t="s">
        <v>4472</v>
      </c>
      <c r="F317" s="550">
        <v>80</v>
      </c>
      <c r="G317" s="548" t="s">
        <v>68</v>
      </c>
      <c r="H317" s="548"/>
    </row>
    <row r="318" spans="1:8" s="43" customFormat="1" ht="19.5" customHeight="1" x14ac:dyDescent="0.25">
      <c r="A318" s="419">
        <v>296</v>
      </c>
      <c r="B318" s="419">
        <v>30</v>
      </c>
      <c r="C318" s="531" t="s">
        <v>4473</v>
      </c>
      <c r="D318" s="531" t="s">
        <v>4474</v>
      </c>
      <c r="E318" s="531" t="s">
        <v>8</v>
      </c>
      <c r="F318" s="550">
        <v>92</v>
      </c>
      <c r="G318" s="548" t="s">
        <v>68</v>
      </c>
      <c r="H318" s="548"/>
    </row>
    <row r="319" spans="1:8" s="43" customFormat="1" ht="19.5" customHeight="1" x14ac:dyDescent="0.25">
      <c r="A319" s="419">
        <v>297</v>
      </c>
      <c r="B319" s="419">
        <v>31</v>
      </c>
      <c r="C319" s="531" t="s">
        <v>4475</v>
      </c>
      <c r="D319" s="531" t="s">
        <v>134</v>
      </c>
      <c r="E319" s="531" t="s">
        <v>8</v>
      </c>
      <c r="F319" s="548">
        <v>70</v>
      </c>
      <c r="G319" s="548" t="s">
        <v>68</v>
      </c>
      <c r="H319" s="548"/>
    </row>
    <row r="320" spans="1:8" s="43" customFormat="1" ht="19.5" customHeight="1" x14ac:dyDescent="0.25">
      <c r="A320" s="419">
        <v>298</v>
      </c>
      <c r="B320" s="419">
        <v>32</v>
      </c>
      <c r="C320" s="531" t="s">
        <v>4476</v>
      </c>
      <c r="D320" s="531" t="s">
        <v>4477</v>
      </c>
      <c r="E320" s="531" t="s">
        <v>8</v>
      </c>
      <c r="F320" s="548">
        <v>75</v>
      </c>
      <c r="G320" s="548" t="s">
        <v>68</v>
      </c>
      <c r="H320" s="548"/>
    </row>
    <row r="321" spans="1:8" s="43" customFormat="1" ht="19.5" customHeight="1" x14ac:dyDescent="0.25">
      <c r="A321" s="419">
        <v>299</v>
      </c>
      <c r="B321" s="419">
        <v>33</v>
      </c>
      <c r="C321" s="531" t="s">
        <v>4478</v>
      </c>
      <c r="D321" s="531" t="s">
        <v>4479</v>
      </c>
      <c r="E321" s="531" t="s">
        <v>101</v>
      </c>
      <c r="F321" s="548">
        <v>80</v>
      </c>
      <c r="G321" s="548" t="s">
        <v>68</v>
      </c>
      <c r="H321" s="548"/>
    </row>
    <row r="322" spans="1:8" s="43" customFormat="1" ht="19.5" customHeight="1" x14ac:dyDescent="0.25">
      <c r="A322" s="419">
        <v>300</v>
      </c>
      <c r="B322" s="419">
        <v>34</v>
      </c>
      <c r="C322" s="531" t="s">
        <v>4480</v>
      </c>
      <c r="D322" s="531" t="s">
        <v>73</v>
      </c>
      <c r="E322" s="531" t="s">
        <v>3266</v>
      </c>
      <c r="F322" s="548">
        <v>68</v>
      </c>
      <c r="G322" s="548" t="s">
        <v>92</v>
      </c>
      <c r="H322" s="549"/>
    </row>
    <row r="323" spans="1:8" s="43" customFormat="1" ht="19.5" customHeight="1" x14ac:dyDescent="0.25">
      <c r="A323" s="419">
        <v>301</v>
      </c>
      <c r="B323" s="419">
        <v>35</v>
      </c>
      <c r="C323" s="531" t="s">
        <v>4481</v>
      </c>
      <c r="D323" s="531" t="s">
        <v>104</v>
      </c>
      <c r="E323" s="531" t="s">
        <v>25</v>
      </c>
      <c r="F323" s="548">
        <v>71</v>
      </c>
      <c r="G323" s="548" t="s">
        <v>68</v>
      </c>
      <c r="H323" s="549"/>
    </row>
    <row r="324" spans="1:8" s="43" customFormat="1" ht="19.5" customHeight="1" x14ac:dyDescent="0.25">
      <c r="A324" s="419">
        <v>302</v>
      </c>
      <c r="B324" s="419">
        <v>36</v>
      </c>
      <c r="C324" s="531" t="s">
        <v>4482</v>
      </c>
      <c r="D324" s="531" t="s">
        <v>348</v>
      </c>
      <c r="E324" s="531" t="s">
        <v>25</v>
      </c>
      <c r="F324" s="548">
        <v>82</v>
      </c>
      <c r="G324" s="548" t="s">
        <v>96</v>
      </c>
      <c r="H324" s="549"/>
    </row>
    <row r="325" spans="1:8" s="43" customFormat="1" ht="19.5" customHeight="1" x14ac:dyDescent="0.25">
      <c r="A325" s="419">
        <v>303</v>
      </c>
      <c r="B325" s="419">
        <v>37</v>
      </c>
      <c r="C325" s="531" t="s">
        <v>4483</v>
      </c>
      <c r="D325" s="531" t="s">
        <v>1850</v>
      </c>
      <c r="E325" s="531" t="s">
        <v>25</v>
      </c>
      <c r="F325" s="548">
        <v>70</v>
      </c>
      <c r="G325" s="548" t="s">
        <v>68</v>
      </c>
      <c r="H325" s="548"/>
    </row>
    <row r="326" spans="1:8" s="43" customFormat="1" ht="19.5" customHeight="1" x14ac:dyDescent="0.25">
      <c r="A326" s="419">
        <v>304</v>
      </c>
      <c r="B326" s="419">
        <v>38</v>
      </c>
      <c r="C326" s="531" t="s">
        <v>4484</v>
      </c>
      <c r="D326" s="531" t="s">
        <v>4485</v>
      </c>
      <c r="E326" s="531" t="s">
        <v>80</v>
      </c>
      <c r="F326" s="548">
        <v>66</v>
      </c>
      <c r="G326" s="548" t="s">
        <v>68</v>
      </c>
      <c r="H326" s="548"/>
    </row>
    <row r="327" spans="1:8" s="43" customFormat="1" ht="19.5" customHeight="1" x14ac:dyDescent="0.25">
      <c r="A327" s="419">
        <v>305</v>
      </c>
      <c r="B327" s="419">
        <v>39</v>
      </c>
      <c r="C327" s="531" t="s">
        <v>4486</v>
      </c>
      <c r="D327" s="531" t="s">
        <v>4487</v>
      </c>
      <c r="E327" s="531" t="s">
        <v>116</v>
      </c>
      <c r="F327" s="548">
        <v>77</v>
      </c>
      <c r="G327" s="548" t="s">
        <v>31</v>
      </c>
      <c r="H327" s="548"/>
    </row>
    <row r="328" spans="1:8" s="43" customFormat="1" ht="19.5" customHeight="1" x14ac:dyDescent="0.25">
      <c r="A328" s="419">
        <v>306</v>
      </c>
      <c r="B328" s="419">
        <v>40</v>
      </c>
      <c r="C328" s="531" t="s">
        <v>4488</v>
      </c>
      <c r="D328" s="531" t="s">
        <v>2853</v>
      </c>
      <c r="E328" s="531" t="s">
        <v>116</v>
      </c>
      <c r="F328" s="548">
        <v>86</v>
      </c>
      <c r="G328" s="548" t="s">
        <v>31</v>
      </c>
      <c r="H328" s="548"/>
    </row>
    <row r="329" spans="1:8" s="43" customFormat="1" ht="19.5" customHeight="1" x14ac:dyDescent="0.25">
      <c r="A329" s="419">
        <v>307</v>
      </c>
      <c r="B329" s="419">
        <v>41</v>
      </c>
      <c r="C329" s="531" t="s">
        <v>4489</v>
      </c>
      <c r="D329" s="531" t="s">
        <v>3337</v>
      </c>
      <c r="E329" s="531" t="s">
        <v>173</v>
      </c>
      <c r="F329" s="548">
        <v>75</v>
      </c>
      <c r="G329" s="548" t="s">
        <v>68</v>
      </c>
      <c r="H329" s="548"/>
    </row>
    <row r="330" spans="1:8" s="43" customFormat="1" ht="19.5" customHeight="1" x14ac:dyDescent="0.25">
      <c r="A330" s="419">
        <v>308</v>
      </c>
      <c r="B330" s="419">
        <v>42</v>
      </c>
      <c r="C330" s="531" t="s">
        <v>4490</v>
      </c>
      <c r="D330" s="531" t="s">
        <v>162</v>
      </c>
      <c r="E330" s="531" t="s">
        <v>173</v>
      </c>
      <c r="F330" s="548">
        <v>73</v>
      </c>
      <c r="G330" s="548" t="s">
        <v>68</v>
      </c>
      <c r="H330" s="548"/>
    </row>
    <row r="331" spans="1:8" s="43" customFormat="1" ht="19.5" customHeight="1" x14ac:dyDescent="0.25">
      <c r="A331" s="419">
        <v>309</v>
      </c>
      <c r="B331" s="419">
        <v>43</v>
      </c>
      <c r="C331" s="531" t="s">
        <v>4491</v>
      </c>
      <c r="D331" s="531" t="s">
        <v>3935</v>
      </c>
      <c r="E331" s="531" t="s">
        <v>4063</v>
      </c>
      <c r="F331" s="548">
        <v>75</v>
      </c>
      <c r="G331" s="548" t="s">
        <v>68</v>
      </c>
      <c r="H331" s="548"/>
    </row>
    <row r="332" spans="1:8" s="43" customFormat="1" ht="19.5" customHeight="1" x14ac:dyDescent="0.25">
      <c r="A332" s="419">
        <v>310</v>
      </c>
      <c r="B332" s="419">
        <v>44</v>
      </c>
      <c r="C332" s="531" t="s">
        <v>4492</v>
      </c>
      <c r="D332" s="531" t="s">
        <v>263</v>
      </c>
      <c r="E332" s="531" t="s">
        <v>26</v>
      </c>
      <c r="F332" s="548">
        <v>73</v>
      </c>
      <c r="G332" s="548" t="s">
        <v>267</v>
      </c>
      <c r="H332" s="548"/>
    </row>
    <row r="333" spans="1:8" s="43" customFormat="1" ht="19.5" customHeight="1" x14ac:dyDescent="0.25">
      <c r="A333" s="419">
        <v>311</v>
      </c>
      <c r="B333" s="419">
        <v>45</v>
      </c>
      <c r="C333" s="531" t="s">
        <v>4493</v>
      </c>
      <c r="D333" s="531" t="s">
        <v>85</v>
      </c>
      <c r="E333" s="531" t="s">
        <v>26</v>
      </c>
      <c r="F333" s="548">
        <v>70</v>
      </c>
      <c r="G333" s="548" t="s">
        <v>68</v>
      </c>
      <c r="H333" s="548"/>
    </row>
    <row r="334" spans="1:8" s="43" customFormat="1" ht="19.5" customHeight="1" x14ac:dyDescent="0.25">
      <c r="A334" s="419">
        <v>312</v>
      </c>
      <c r="B334" s="419">
        <v>46</v>
      </c>
      <c r="C334" s="531" t="s">
        <v>4494</v>
      </c>
      <c r="D334" s="531" t="s">
        <v>75</v>
      </c>
      <c r="E334" s="531" t="s">
        <v>26</v>
      </c>
      <c r="F334" s="548">
        <v>84</v>
      </c>
      <c r="G334" s="548" t="s">
        <v>68</v>
      </c>
      <c r="H334" s="548"/>
    </row>
    <row r="335" spans="1:8" s="43" customFormat="1" ht="19.5" customHeight="1" x14ac:dyDescent="0.25">
      <c r="A335" s="419">
        <v>313</v>
      </c>
      <c r="B335" s="419">
        <v>47</v>
      </c>
      <c r="C335" s="531" t="s">
        <v>4495</v>
      </c>
      <c r="D335" s="531" t="s">
        <v>4496</v>
      </c>
      <c r="E335" s="531" t="s">
        <v>180</v>
      </c>
      <c r="F335" s="550">
        <v>92</v>
      </c>
      <c r="G335" s="548" t="s">
        <v>68</v>
      </c>
      <c r="H335" s="548"/>
    </row>
    <row r="336" spans="1:8" s="43" customFormat="1" ht="19.5" customHeight="1" x14ac:dyDescent="0.25">
      <c r="A336" s="419">
        <v>314</v>
      </c>
      <c r="B336" s="419">
        <v>48</v>
      </c>
      <c r="C336" s="531" t="s">
        <v>4497</v>
      </c>
      <c r="D336" s="531" t="s">
        <v>4498</v>
      </c>
      <c r="E336" s="531" t="s">
        <v>180</v>
      </c>
      <c r="F336" s="548">
        <v>80</v>
      </c>
      <c r="G336" s="548" t="s">
        <v>31</v>
      </c>
      <c r="H336" s="548"/>
    </row>
    <row r="337" spans="1:8" s="43" customFormat="1" ht="19.5" customHeight="1" x14ac:dyDescent="0.25">
      <c r="A337" s="419">
        <v>315</v>
      </c>
      <c r="B337" s="419">
        <v>49</v>
      </c>
      <c r="C337" s="531" t="s">
        <v>4499</v>
      </c>
      <c r="D337" s="531" t="s">
        <v>44</v>
      </c>
      <c r="E337" s="531" t="s">
        <v>9</v>
      </c>
      <c r="F337" s="548">
        <v>70</v>
      </c>
      <c r="G337" s="548" t="s">
        <v>31</v>
      </c>
      <c r="H337" s="548"/>
    </row>
    <row r="338" spans="1:8" s="43" customFormat="1" ht="19.5" customHeight="1" x14ac:dyDescent="0.25">
      <c r="A338" s="419">
        <v>316</v>
      </c>
      <c r="B338" s="419">
        <v>50</v>
      </c>
      <c r="C338" s="531" t="s">
        <v>4500</v>
      </c>
      <c r="D338" s="531" t="s">
        <v>18</v>
      </c>
      <c r="E338" s="531" t="s">
        <v>9</v>
      </c>
      <c r="F338" s="548">
        <v>86</v>
      </c>
      <c r="G338" s="548" t="s">
        <v>68</v>
      </c>
      <c r="H338" s="548"/>
    </row>
    <row r="339" spans="1:8" s="43" customFormat="1" ht="19.5" customHeight="1" x14ac:dyDescent="0.25">
      <c r="A339" s="419">
        <v>317</v>
      </c>
      <c r="B339" s="419">
        <v>51</v>
      </c>
      <c r="C339" s="531" t="s">
        <v>4501</v>
      </c>
      <c r="D339" s="531" t="s">
        <v>413</v>
      </c>
      <c r="E339" s="531" t="s">
        <v>4502</v>
      </c>
      <c r="F339" s="548">
        <v>70</v>
      </c>
      <c r="G339" s="548" t="s">
        <v>31</v>
      </c>
      <c r="H339" s="548"/>
    </row>
    <row r="340" spans="1:8" s="43" customFormat="1" ht="19.5" customHeight="1" x14ac:dyDescent="0.25">
      <c r="A340" s="419">
        <v>318</v>
      </c>
      <c r="B340" s="419">
        <v>52</v>
      </c>
      <c r="C340" s="531" t="s">
        <v>4503</v>
      </c>
      <c r="D340" s="531" t="s">
        <v>94</v>
      </c>
      <c r="E340" s="531" t="s">
        <v>244</v>
      </c>
      <c r="F340" s="548">
        <v>77</v>
      </c>
      <c r="G340" s="544" t="s">
        <v>267</v>
      </c>
      <c r="H340" s="544"/>
    </row>
    <row r="341" spans="1:8" s="43" customFormat="1" ht="19.5" customHeight="1" x14ac:dyDescent="0.25">
      <c r="A341" s="419">
        <v>319</v>
      </c>
      <c r="B341" s="419">
        <v>53</v>
      </c>
      <c r="C341" s="531" t="s">
        <v>4504</v>
      </c>
      <c r="D341" s="531" t="s">
        <v>4505</v>
      </c>
      <c r="E341" s="531" t="s">
        <v>275</v>
      </c>
      <c r="F341" s="548">
        <v>70</v>
      </c>
      <c r="G341" s="548" t="s">
        <v>68</v>
      </c>
      <c r="H341" s="548"/>
    </row>
    <row r="342" spans="1:8" s="43" customFormat="1" ht="19.5" customHeight="1" x14ac:dyDescent="0.25">
      <c r="A342" s="419">
        <v>320</v>
      </c>
      <c r="B342" s="419">
        <v>54</v>
      </c>
      <c r="C342" s="531" t="s">
        <v>4506</v>
      </c>
      <c r="D342" s="531" t="s">
        <v>18</v>
      </c>
      <c r="E342" s="531" t="s">
        <v>61</v>
      </c>
      <c r="F342" s="548">
        <v>86</v>
      </c>
      <c r="G342" s="548" t="s">
        <v>68</v>
      </c>
      <c r="H342" s="548"/>
    </row>
    <row r="343" spans="1:8" s="43" customFormat="1" ht="19.5" customHeight="1" x14ac:dyDescent="0.25">
      <c r="A343" s="419">
        <v>321</v>
      </c>
      <c r="B343" s="419">
        <v>55</v>
      </c>
      <c r="C343" s="531" t="s">
        <v>4507</v>
      </c>
      <c r="D343" s="531" t="s">
        <v>82</v>
      </c>
      <c r="E343" s="531" t="s">
        <v>61</v>
      </c>
      <c r="F343" s="548">
        <v>71</v>
      </c>
      <c r="G343" s="548" t="s">
        <v>68</v>
      </c>
      <c r="H343" s="548"/>
    </row>
    <row r="344" spans="1:8" s="43" customFormat="1" ht="19.5" customHeight="1" x14ac:dyDescent="0.25">
      <c r="A344" s="419">
        <v>322</v>
      </c>
      <c r="B344" s="419">
        <v>56</v>
      </c>
      <c r="C344" s="531" t="s">
        <v>4508</v>
      </c>
      <c r="D344" s="531" t="s">
        <v>4509</v>
      </c>
      <c r="E344" s="531" t="s">
        <v>287</v>
      </c>
      <c r="F344" s="550">
        <v>55</v>
      </c>
      <c r="G344" s="548" t="s">
        <v>68</v>
      </c>
      <c r="H344" s="548"/>
    </row>
    <row r="345" spans="1:8" s="43" customFormat="1" ht="19.5" customHeight="1" x14ac:dyDescent="0.25">
      <c r="A345" s="419">
        <v>323</v>
      </c>
      <c r="B345" s="419">
        <v>57</v>
      </c>
      <c r="C345" s="531" t="s">
        <v>4510</v>
      </c>
      <c r="D345" s="531" t="s">
        <v>1619</v>
      </c>
      <c r="E345" s="531" t="s">
        <v>160</v>
      </c>
      <c r="F345" s="548">
        <v>80</v>
      </c>
      <c r="G345" s="548" t="s">
        <v>68</v>
      </c>
      <c r="H345" s="548"/>
    </row>
    <row r="346" spans="1:8" s="43" customFormat="1" ht="19.5" customHeight="1" x14ac:dyDescent="0.25">
      <c r="A346" s="419">
        <v>324</v>
      </c>
      <c r="B346" s="419">
        <v>58</v>
      </c>
      <c r="C346" s="531" t="s">
        <v>4511</v>
      </c>
      <c r="D346" s="531" t="s">
        <v>44</v>
      </c>
      <c r="E346" s="531" t="s">
        <v>5</v>
      </c>
      <c r="F346" s="548">
        <v>85</v>
      </c>
      <c r="G346" s="548" t="s">
        <v>68</v>
      </c>
      <c r="H346" s="548"/>
    </row>
    <row r="347" spans="1:8" s="43" customFormat="1" ht="19.5" customHeight="1" x14ac:dyDescent="0.25">
      <c r="A347" s="419">
        <v>325</v>
      </c>
      <c r="B347" s="419">
        <v>59</v>
      </c>
      <c r="C347" s="531" t="s">
        <v>4512</v>
      </c>
      <c r="D347" s="531" t="s">
        <v>4513</v>
      </c>
      <c r="E347" s="531" t="s">
        <v>63</v>
      </c>
      <c r="F347" s="548">
        <v>80</v>
      </c>
      <c r="G347" s="548" t="s">
        <v>68</v>
      </c>
      <c r="H347" s="548"/>
    </row>
    <row r="348" spans="1:8" s="43" customFormat="1" ht="19.5" customHeight="1" x14ac:dyDescent="0.25">
      <c r="A348" s="419">
        <v>326</v>
      </c>
      <c r="B348" s="419">
        <v>60</v>
      </c>
      <c r="C348" s="531" t="s">
        <v>4514</v>
      </c>
      <c r="D348" s="531" t="s">
        <v>213</v>
      </c>
      <c r="E348" s="531" t="s">
        <v>64</v>
      </c>
      <c r="F348" s="548">
        <v>85</v>
      </c>
      <c r="G348" s="548" t="s">
        <v>68</v>
      </c>
      <c r="H348" s="548"/>
    </row>
    <row r="349" spans="1:8" s="43" customFormat="1" ht="19.5" customHeight="1" x14ac:dyDescent="0.25">
      <c r="A349" s="419">
        <v>327</v>
      </c>
      <c r="B349" s="419">
        <v>61</v>
      </c>
      <c r="C349" s="531" t="s">
        <v>4515</v>
      </c>
      <c r="D349" s="531" t="s">
        <v>4516</v>
      </c>
      <c r="E349" s="531" t="s">
        <v>298</v>
      </c>
      <c r="F349" s="548">
        <v>91</v>
      </c>
      <c r="G349" s="548" t="s">
        <v>31</v>
      </c>
      <c r="H349" s="548"/>
    </row>
    <row r="350" spans="1:8" s="43" customFormat="1" ht="19.5" customHeight="1" x14ac:dyDescent="0.25">
      <c r="A350" s="419">
        <v>328</v>
      </c>
      <c r="B350" s="419">
        <v>62</v>
      </c>
      <c r="C350" s="531" t="s">
        <v>4517</v>
      </c>
      <c r="D350" s="531" t="s">
        <v>4518</v>
      </c>
      <c r="E350" s="531" t="s">
        <v>4519</v>
      </c>
      <c r="F350" s="548">
        <v>71</v>
      </c>
      <c r="G350" s="548" t="s">
        <v>68</v>
      </c>
      <c r="H350" s="548"/>
    </row>
    <row r="351" spans="1:8" s="43" customFormat="1" ht="19.5" customHeight="1" x14ac:dyDescent="0.25">
      <c r="A351" s="501" t="s">
        <v>4520</v>
      </c>
      <c r="B351" s="501"/>
      <c r="C351" s="501"/>
      <c r="D351" s="501"/>
      <c r="E351" s="501"/>
      <c r="F351" s="501"/>
      <c r="G351" s="501"/>
      <c r="H351" s="501"/>
    </row>
    <row r="352" spans="1:8" s="43" customFormat="1" ht="19.5" customHeight="1" x14ac:dyDescent="0.25">
      <c r="A352" s="419">
        <v>329</v>
      </c>
      <c r="B352" s="419">
        <v>1</v>
      </c>
      <c r="C352" s="531" t="s">
        <v>4521</v>
      </c>
      <c r="D352" s="531" t="s">
        <v>2717</v>
      </c>
      <c r="E352" s="531" t="s">
        <v>4522</v>
      </c>
      <c r="F352" s="551">
        <v>75</v>
      </c>
      <c r="G352" s="508" t="str">
        <f>IF(F352&gt;=90,"Xuất sắc", IF(F352&gt;=80,"Tốt",IF(F352&gt;=65,"Khá",IF(F352&gt;=50,"Trung bình",IF(F352&gt;=35,"Yếu","Kém")))))</f>
        <v>Khá</v>
      </c>
      <c r="H352" s="498"/>
    </row>
    <row r="353" spans="1:8" s="43" customFormat="1" ht="19.5" customHeight="1" x14ac:dyDescent="0.25">
      <c r="A353" s="419">
        <v>330</v>
      </c>
      <c r="B353" s="419">
        <v>2</v>
      </c>
      <c r="C353" s="531" t="s">
        <v>4523</v>
      </c>
      <c r="D353" s="531" t="s">
        <v>4365</v>
      </c>
      <c r="E353" s="531" t="s">
        <v>34</v>
      </c>
      <c r="F353" s="552">
        <v>65</v>
      </c>
      <c r="G353" s="508" t="str">
        <f t="shared" ref="G353:G416" si="6">IF(F353&gt;=90,"Xuất sắc", IF(F353&gt;=80,"Tốt",IF(F353&gt;=65,"Khá",IF(F353&gt;=50,"Trung bình",IF(F353&gt;=35,"Yếu","Kém")))))</f>
        <v>Khá</v>
      </c>
      <c r="H353" s="553"/>
    </row>
    <row r="354" spans="1:8" s="43" customFormat="1" ht="19.5" customHeight="1" x14ac:dyDescent="0.25">
      <c r="A354" s="419">
        <v>331</v>
      </c>
      <c r="B354" s="419">
        <v>3</v>
      </c>
      <c r="C354" s="531" t="s">
        <v>4524</v>
      </c>
      <c r="D354" s="531" t="s">
        <v>4525</v>
      </c>
      <c r="E354" s="531" t="s">
        <v>34</v>
      </c>
      <c r="F354" s="554">
        <v>80</v>
      </c>
      <c r="G354" s="508" t="str">
        <f t="shared" si="6"/>
        <v>Tốt</v>
      </c>
      <c r="H354" s="555"/>
    </row>
    <row r="355" spans="1:8" s="43" customFormat="1" ht="19.5" customHeight="1" x14ac:dyDescent="0.25">
      <c r="A355" s="419">
        <v>332</v>
      </c>
      <c r="B355" s="419">
        <v>4</v>
      </c>
      <c r="C355" s="531" t="s">
        <v>4526</v>
      </c>
      <c r="D355" s="531" t="s">
        <v>4527</v>
      </c>
      <c r="E355" s="531" t="s">
        <v>34</v>
      </c>
      <c r="F355" s="551">
        <v>65</v>
      </c>
      <c r="G355" s="508" t="str">
        <f t="shared" si="6"/>
        <v>Khá</v>
      </c>
      <c r="H355" s="556"/>
    </row>
    <row r="356" spans="1:8" s="43" customFormat="1" ht="19.5" customHeight="1" x14ac:dyDescent="0.25">
      <c r="A356" s="419">
        <v>333</v>
      </c>
      <c r="B356" s="419">
        <v>5</v>
      </c>
      <c r="C356" s="531" t="s">
        <v>4528</v>
      </c>
      <c r="D356" s="531" t="s">
        <v>159</v>
      </c>
      <c r="E356" s="531" t="s">
        <v>34</v>
      </c>
      <c r="F356" s="552">
        <v>72</v>
      </c>
      <c r="G356" s="508" t="str">
        <f t="shared" si="6"/>
        <v>Khá</v>
      </c>
      <c r="H356" s="498"/>
    </row>
    <row r="357" spans="1:8" s="43" customFormat="1" ht="19.5" customHeight="1" x14ac:dyDescent="0.25">
      <c r="A357" s="419">
        <v>334</v>
      </c>
      <c r="B357" s="419">
        <v>6</v>
      </c>
      <c r="C357" s="531" t="s">
        <v>4529</v>
      </c>
      <c r="D357" s="531" t="s">
        <v>1749</v>
      </c>
      <c r="E357" s="531" t="s">
        <v>34</v>
      </c>
      <c r="F357" s="551">
        <v>80</v>
      </c>
      <c r="G357" s="508" t="str">
        <f t="shared" si="6"/>
        <v>Tốt</v>
      </c>
      <c r="H357" s="498"/>
    </row>
    <row r="358" spans="1:8" s="43" customFormat="1" ht="19.5" customHeight="1" x14ac:dyDescent="0.25">
      <c r="A358" s="419">
        <v>335</v>
      </c>
      <c r="B358" s="419">
        <v>7</v>
      </c>
      <c r="C358" s="531" t="s">
        <v>4530</v>
      </c>
      <c r="D358" s="531" t="s">
        <v>4531</v>
      </c>
      <c r="E358" s="531" t="s">
        <v>34</v>
      </c>
      <c r="F358" s="551">
        <v>72</v>
      </c>
      <c r="G358" s="508" t="str">
        <f t="shared" si="6"/>
        <v>Khá</v>
      </c>
      <c r="H358" s="498"/>
    </row>
    <row r="359" spans="1:8" s="43" customFormat="1" ht="19.5" customHeight="1" x14ac:dyDescent="0.25">
      <c r="A359" s="419">
        <v>336</v>
      </c>
      <c r="B359" s="419">
        <v>8</v>
      </c>
      <c r="C359" s="531" t="s">
        <v>4532</v>
      </c>
      <c r="D359" s="531" t="s">
        <v>4533</v>
      </c>
      <c r="E359" s="531" t="s">
        <v>129</v>
      </c>
      <c r="F359" s="552">
        <v>70</v>
      </c>
      <c r="G359" s="508" t="str">
        <f t="shared" si="6"/>
        <v>Khá</v>
      </c>
      <c r="H359" s="498"/>
    </row>
    <row r="360" spans="1:8" s="43" customFormat="1" ht="19.5" customHeight="1" x14ac:dyDescent="0.25">
      <c r="A360" s="419">
        <v>337</v>
      </c>
      <c r="B360" s="419">
        <v>9</v>
      </c>
      <c r="C360" s="531" t="s">
        <v>4534</v>
      </c>
      <c r="D360" s="531" t="s">
        <v>153</v>
      </c>
      <c r="E360" s="531" t="s">
        <v>129</v>
      </c>
      <c r="F360" s="551">
        <v>80</v>
      </c>
      <c r="G360" s="508" t="str">
        <f t="shared" si="6"/>
        <v>Tốt</v>
      </c>
      <c r="H360" s="498"/>
    </row>
    <row r="361" spans="1:8" s="43" customFormat="1" ht="19.5" customHeight="1" x14ac:dyDescent="0.25">
      <c r="A361" s="419">
        <v>338</v>
      </c>
      <c r="B361" s="419">
        <v>10</v>
      </c>
      <c r="C361" s="531" t="s">
        <v>4535</v>
      </c>
      <c r="D361" s="531" t="s">
        <v>475</v>
      </c>
      <c r="E361" s="531" t="s">
        <v>4536</v>
      </c>
      <c r="F361" s="551">
        <v>65</v>
      </c>
      <c r="G361" s="508" t="str">
        <f t="shared" si="6"/>
        <v>Khá</v>
      </c>
      <c r="H361" s="556"/>
    </row>
    <row r="362" spans="1:8" s="43" customFormat="1" ht="19.5" customHeight="1" x14ac:dyDescent="0.25">
      <c r="A362" s="419">
        <v>339</v>
      </c>
      <c r="B362" s="419">
        <v>11</v>
      </c>
      <c r="C362" s="531" t="s">
        <v>4537</v>
      </c>
      <c r="D362" s="531" t="s">
        <v>71</v>
      </c>
      <c r="E362" s="531" t="s">
        <v>168</v>
      </c>
      <c r="F362" s="551">
        <v>70</v>
      </c>
      <c r="G362" s="508" t="str">
        <f t="shared" si="6"/>
        <v>Khá</v>
      </c>
      <c r="H362" s="556"/>
    </row>
    <row r="363" spans="1:8" s="43" customFormat="1" ht="19.5" customHeight="1" x14ac:dyDescent="0.25">
      <c r="A363" s="419">
        <v>340</v>
      </c>
      <c r="B363" s="419">
        <v>12</v>
      </c>
      <c r="C363" s="531" t="s">
        <v>4538</v>
      </c>
      <c r="D363" s="531" t="s">
        <v>4539</v>
      </c>
      <c r="E363" s="531" t="s">
        <v>302</v>
      </c>
      <c r="F363" s="551">
        <v>65</v>
      </c>
      <c r="G363" s="508" t="str">
        <f t="shared" si="6"/>
        <v>Khá</v>
      </c>
      <c r="H363" s="555"/>
    </row>
    <row r="364" spans="1:8" s="43" customFormat="1" ht="19.5" customHeight="1" x14ac:dyDescent="0.25">
      <c r="A364" s="419">
        <v>341</v>
      </c>
      <c r="B364" s="419">
        <v>13</v>
      </c>
      <c r="C364" s="531" t="s">
        <v>4540</v>
      </c>
      <c r="D364" s="531" t="s">
        <v>4541</v>
      </c>
      <c r="E364" s="531" t="s">
        <v>39</v>
      </c>
      <c r="F364" s="551">
        <v>75</v>
      </c>
      <c r="G364" s="508" t="str">
        <f t="shared" si="6"/>
        <v>Khá</v>
      </c>
      <c r="H364" s="498"/>
    </row>
    <row r="365" spans="1:8" s="43" customFormat="1" ht="19.5" customHeight="1" x14ac:dyDescent="0.25">
      <c r="A365" s="419">
        <v>342</v>
      </c>
      <c r="B365" s="419">
        <v>14</v>
      </c>
      <c r="C365" s="531" t="s">
        <v>4542</v>
      </c>
      <c r="D365" s="531" t="s">
        <v>4543</v>
      </c>
      <c r="E365" s="531" t="s">
        <v>39</v>
      </c>
      <c r="F365" s="551">
        <v>65</v>
      </c>
      <c r="G365" s="508" t="str">
        <f t="shared" si="6"/>
        <v>Khá</v>
      </c>
      <c r="H365" s="552"/>
    </row>
    <row r="366" spans="1:8" s="43" customFormat="1" ht="19.5" customHeight="1" x14ac:dyDescent="0.25">
      <c r="A366" s="419">
        <v>343</v>
      </c>
      <c r="B366" s="419">
        <v>15</v>
      </c>
      <c r="C366" s="531" t="s">
        <v>4544</v>
      </c>
      <c r="D366" s="531" t="s">
        <v>4545</v>
      </c>
      <c r="E366" s="531" t="s">
        <v>39</v>
      </c>
      <c r="F366" s="551">
        <v>65</v>
      </c>
      <c r="G366" s="508" t="str">
        <f t="shared" si="6"/>
        <v>Khá</v>
      </c>
      <c r="H366" s="498"/>
    </row>
    <row r="367" spans="1:8" s="43" customFormat="1" ht="19.5" customHeight="1" x14ac:dyDescent="0.25">
      <c r="A367" s="419">
        <v>344</v>
      </c>
      <c r="B367" s="419">
        <v>16</v>
      </c>
      <c r="C367" s="531" t="s">
        <v>4546</v>
      </c>
      <c r="D367" s="531" t="s">
        <v>4547</v>
      </c>
      <c r="E367" s="531" t="s">
        <v>131</v>
      </c>
      <c r="F367" s="551">
        <v>70</v>
      </c>
      <c r="G367" s="508" t="str">
        <f t="shared" si="6"/>
        <v>Khá</v>
      </c>
      <c r="H367" s="498"/>
    </row>
    <row r="368" spans="1:8" s="43" customFormat="1" ht="19.5" customHeight="1" x14ac:dyDescent="0.25">
      <c r="A368" s="419">
        <v>345</v>
      </c>
      <c r="B368" s="419">
        <v>17</v>
      </c>
      <c r="C368" s="531" t="s">
        <v>4548</v>
      </c>
      <c r="D368" s="531" t="s">
        <v>305</v>
      </c>
      <c r="E368" s="531" t="s">
        <v>14</v>
      </c>
      <c r="F368" s="551">
        <v>80</v>
      </c>
      <c r="G368" s="508" t="str">
        <f t="shared" si="6"/>
        <v>Tốt</v>
      </c>
      <c r="H368" s="498"/>
    </row>
    <row r="369" spans="1:8" s="43" customFormat="1" ht="19.5" customHeight="1" x14ac:dyDescent="0.25">
      <c r="A369" s="419">
        <v>346</v>
      </c>
      <c r="B369" s="419">
        <v>18</v>
      </c>
      <c r="C369" s="531" t="s">
        <v>4549</v>
      </c>
      <c r="D369" s="531" t="s">
        <v>4550</v>
      </c>
      <c r="E369" s="531" t="s">
        <v>14</v>
      </c>
      <c r="F369" s="551">
        <v>85</v>
      </c>
      <c r="G369" s="508" t="str">
        <f t="shared" si="6"/>
        <v>Tốt</v>
      </c>
      <c r="H369" s="498"/>
    </row>
    <row r="370" spans="1:8" s="43" customFormat="1" ht="19.5" customHeight="1" x14ac:dyDescent="0.25">
      <c r="A370" s="419">
        <v>347</v>
      </c>
      <c r="B370" s="419">
        <v>19</v>
      </c>
      <c r="C370" s="531" t="s">
        <v>4551</v>
      </c>
      <c r="D370" s="531" t="s">
        <v>255</v>
      </c>
      <c r="E370" s="531" t="s">
        <v>40</v>
      </c>
      <c r="F370" s="551">
        <v>65</v>
      </c>
      <c r="G370" s="508" t="str">
        <f t="shared" si="6"/>
        <v>Khá</v>
      </c>
      <c r="H370" s="555"/>
    </row>
    <row r="371" spans="1:8" s="43" customFormat="1" ht="19.5" customHeight="1" x14ac:dyDescent="0.25">
      <c r="A371" s="419">
        <v>348</v>
      </c>
      <c r="B371" s="419">
        <v>20</v>
      </c>
      <c r="C371" s="531" t="s">
        <v>4552</v>
      </c>
      <c r="D371" s="531" t="s">
        <v>494</v>
      </c>
      <c r="E371" s="531" t="s">
        <v>40</v>
      </c>
      <c r="F371" s="551">
        <v>84</v>
      </c>
      <c r="G371" s="508" t="str">
        <f t="shared" si="6"/>
        <v>Tốt</v>
      </c>
      <c r="H371" s="498"/>
    </row>
    <row r="372" spans="1:8" s="43" customFormat="1" ht="19.5" customHeight="1" x14ac:dyDescent="0.25">
      <c r="A372" s="419">
        <v>349</v>
      </c>
      <c r="B372" s="419">
        <v>21</v>
      </c>
      <c r="C372" s="531" t="s">
        <v>4553</v>
      </c>
      <c r="D372" s="531" t="s">
        <v>48</v>
      </c>
      <c r="E372" s="531" t="s">
        <v>41</v>
      </c>
      <c r="F372" s="551">
        <v>60</v>
      </c>
      <c r="G372" s="508" t="str">
        <f t="shared" si="6"/>
        <v>Trung bình</v>
      </c>
      <c r="H372" s="556"/>
    </row>
    <row r="373" spans="1:8" s="43" customFormat="1" ht="19.5" customHeight="1" x14ac:dyDescent="0.25">
      <c r="A373" s="419">
        <v>350</v>
      </c>
      <c r="B373" s="419">
        <v>22</v>
      </c>
      <c r="C373" s="557" t="s">
        <v>4554</v>
      </c>
      <c r="D373" s="557" t="s">
        <v>393</v>
      </c>
      <c r="E373" s="557" t="s">
        <v>41</v>
      </c>
      <c r="F373" s="558">
        <v>65</v>
      </c>
      <c r="G373" s="508" t="str">
        <f t="shared" si="6"/>
        <v>Khá</v>
      </c>
      <c r="H373" s="498"/>
    </row>
    <row r="374" spans="1:8" s="43" customFormat="1" ht="19.5" customHeight="1" x14ac:dyDescent="0.25">
      <c r="A374" s="419">
        <v>351</v>
      </c>
      <c r="B374" s="419">
        <v>23</v>
      </c>
      <c r="C374" s="557" t="s">
        <v>4555</v>
      </c>
      <c r="D374" s="557" t="s">
        <v>213</v>
      </c>
      <c r="E374" s="557" t="s">
        <v>45</v>
      </c>
      <c r="F374" s="558">
        <v>85</v>
      </c>
      <c r="G374" s="508" t="str">
        <f t="shared" si="6"/>
        <v>Tốt</v>
      </c>
      <c r="H374" s="556"/>
    </row>
    <row r="375" spans="1:8" s="43" customFormat="1" ht="19.5" customHeight="1" x14ac:dyDescent="0.25">
      <c r="A375" s="419">
        <v>352</v>
      </c>
      <c r="B375" s="419">
        <v>24</v>
      </c>
      <c r="C375" s="557" t="s">
        <v>4556</v>
      </c>
      <c r="D375" s="557" t="s">
        <v>1069</v>
      </c>
      <c r="E375" s="557" t="s">
        <v>29</v>
      </c>
      <c r="F375" s="558">
        <v>65</v>
      </c>
      <c r="G375" s="508" t="str">
        <f t="shared" si="6"/>
        <v>Khá</v>
      </c>
      <c r="H375" s="552"/>
    </row>
    <row r="376" spans="1:8" s="43" customFormat="1" ht="19.5" customHeight="1" x14ac:dyDescent="0.25">
      <c r="A376" s="419">
        <v>353</v>
      </c>
      <c r="B376" s="419">
        <v>25</v>
      </c>
      <c r="C376" s="557" t="s">
        <v>4557</v>
      </c>
      <c r="D376" s="557" t="s">
        <v>2974</v>
      </c>
      <c r="E376" s="557" t="s">
        <v>76</v>
      </c>
      <c r="F376" s="558">
        <v>70</v>
      </c>
      <c r="G376" s="508" t="str">
        <f t="shared" si="6"/>
        <v>Khá</v>
      </c>
      <c r="H376" s="556"/>
    </row>
    <row r="377" spans="1:8" s="43" customFormat="1" ht="19.5" customHeight="1" x14ac:dyDescent="0.25">
      <c r="A377" s="419">
        <v>354</v>
      </c>
      <c r="B377" s="419">
        <v>26</v>
      </c>
      <c r="C377" s="557" t="s">
        <v>4558</v>
      </c>
      <c r="D377" s="557" t="s">
        <v>57</v>
      </c>
      <c r="E377" s="557" t="s">
        <v>20</v>
      </c>
      <c r="F377" s="558">
        <v>75</v>
      </c>
      <c r="G377" s="508" t="str">
        <f t="shared" si="6"/>
        <v>Khá</v>
      </c>
      <c r="H377" s="498"/>
    </row>
    <row r="378" spans="1:8" s="43" customFormat="1" ht="19.5" customHeight="1" x14ac:dyDescent="0.25">
      <c r="A378" s="419">
        <v>355</v>
      </c>
      <c r="B378" s="419">
        <v>27</v>
      </c>
      <c r="C378" s="557" t="s">
        <v>4559</v>
      </c>
      <c r="D378" s="557" t="s">
        <v>282</v>
      </c>
      <c r="E378" s="557" t="s">
        <v>684</v>
      </c>
      <c r="F378" s="559">
        <v>70</v>
      </c>
      <c r="G378" s="508" t="str">
        <f t="shared" si="6"/>
        <v>Khá</v>
      </c>
      <c r="H378" s="555"/>
    </row>
    <row r="379" spans="1:8" s="43" customFormat="1" ht="19.5" customHeight="1" x14ac:dyDescent="0.25">
      <c r="A379" s="419">
        <v>356</v>
      </c>
      <c r="B379" s="419">
        <v>28</v>
      </c>
      <c r="C379" s="557" t="s">
        <v>4560</v>
      </c>
      <c r="D379" s="557" t="s">
        <v>282</v>
      </c>
      <c r="E379" s="557" t="s">
        <v>156</v>
      </c>
      <c r="F379" s="554">
        <v>95</v>
      </c>
      <c r="G379" s="508" t="str">
        <f t="shared" si="6"/>
        <v>Xuất sắc</v>
      </c>
      <c r="H379" s="553"/>
    </row>
    <row r="380" spans="1:8" s="43" customFormat="1" ht="19.5" customHeight="1" x14ac:dyDescent="0.25">
      <c r="A380" s="419">
        <v>357</v>
      </c>
      <c r="B380" s="419">
        <v>29</v>
      </c>
      <c r="C380" s="557" t="s">
        <v>4561</v>
      </c>
      <c r="D380" s="557" t="s">
        <v>49</v>
      </c>
      <c r="E380" s="557" t="s">
        <v>21</v>
      </c>
      <c r="F380" s="558">
        <v>75</v>
      </c>
      <c r="G380" s="508" t="str">
        <f t="shared" si="6"/>
        <v>Khá</v>
      </c>
      <c r="H380" s="498"/>
    </row>
    <row r="381" spans="1:8" s="43" customFormat="1" ht="19.5" customHeight="1" x14ac:dyDescent="0.25">
      <c r="A381" s="419">
        <v>358</v>
      </c>
      <c r="B381" s="419">
        <v>30</v>
      </c>
      <c r="C381" s="557" t="s">
        <v>4562</v>
      </c>
      <c r="D381" s="557" t="s">
        <v>4563</v>
      </c>
      <c r="E381" s="557" t="s">
        <v>54</v>
      </c>
      <c r="F381" s="558">
        <v>75</v>
      </c>
      <c r="G381" s="508" t="str">
        <f t="shared" si="6"/>
        <v>Khá</v>
      </c>
      <c r="H381" s="498"/>
    </row>
    <row r="382" spans="1:8" s="43" customFormat="1" ht="19.5" customHeight="1" x14ac:dyDescent="0.25">
      <c r="A382" s="419">
        <v>359</v>
      </c>
      <c r="B382" s="419">
        <v>31</v>
      </c>
      <c r="C382" s="557" t="s">
        <v>4564</v>
      </c>
      <c r="D382" s="557" t="s">
        <v>176</v>
      </c>
      <c r="E382" s="557" t="s">
        <v>54</v>
      </c>
      <c r="F382" s="558">
        <v>65</v>
      </c>
      <c r="G382" s="508" t="str">
        <f t="shared" si="6"/>
        <v>Khá</v>
      </c>
      <c r="H382" s="498"/>
    </row>
    <row r="383" spans="1:8" s="43" customFormat="1" ht="19.5" customHeight="1" x14ac:dyDescent="0.25">
      <c r="A383" s="419">
        <v>360</v>
      </c>
      <c r="B383" s="419">
        <v>32</v>
      </c>
      <c r="C383" s="557" t="s">
        <v>4565</v>
      </c>
      <c r="D383" s="557" t="s">
        <v>4566</v>
      </c>
      <c r="E383" s="557" t="s">
        <v>1602</v>
      </c>
      <c r="F383" s="558">
        <v>84</v>
      </c>
      <c r="G383" s="508" t="str">
        <f t="shared" si="6"/>
        <v>Tốt</v>
      </c>
      <c r="H383" s="498"/>
    </row>
    <row r="384" spans="1:8" s="43" customFormat="1" ht="19.5" customHeight="1" x14ac:dyDescent="0.25">
      <c r="A384" s="419">
        <v>361</v>
      </c>
      <c r="B384" s="419">
        <v>33</v>
      </c>
      <c r="C384" s="557" t="s">
        <v>4567</v>
      </c>
      <c r="D384" s="557" t="s">
        <v>4568</v>
      </c>
      <c r="E384" s="557" t="s">
        <v>4465</v>
      </c>
      <c r="F384" s="558">
        <v>65</v>
      </c>
      <c r="G384" s="508" t="str">
        <f t="shared" si="6"/>
        <v>Khá</v>
      </c>
      <c r="H384" s="498"/>
    </row>
    <row r="385" spans="1:8" s="43" customFormat="1" ht="19.5" customHeight="1" x14ac:dyDescent="0.25">
      <c r="A385" s="419">
        <v>362</v>
      </c>
      <c r="B385" s="419">
        <v>34</v>
      </c>
      <c r="C385" s="557" t="s">
        <v>4569</v>
      </c>
      <c r="D385" s="557" t="s">
        <v>114</v>
      </c>
      <c r="E385" s="557" t="s">
        <v>100</v>
      </c>
      <c r="F385" s="558">
        <v>78</v>
      </c>
      <c r="G385" s="508" t="str">
        <f t="shared" si="6"/>
        <v>Khá</v>
      </c>
      <c r="H385" s="498"/>
    </row>
    <row r="386" spans="1:8" s="43" customFormat="1" ht="19.5" customHeight="1" x14ac:dyDescent="0.25">
      <c r="A386" s="419">
        <v>363</v>
      </c>
      <c r="B386" s="419">
        <v>35</v>
      </c>
      <c r="C386" s="557" t="s">
        <v>4570</v>
      </c>
      <c r="D386" s="557" t="s">
        <v>18</v>
      </c>
      <c r="E386" s="557" t="s">
        <v>100</v>
      </c>
      <c r="F386" s="558">
        <v>80</v>
      </c>
      <c r="G386" s="508" t="str">
        <f t="shared" si="6"/>
        <v>Tốt</v>
      </c>
      <c r="H386" s="498"/>
    </row>
    <row r="387" spans="1:8" s="43" customFormat="1" ht="19.5" customHeight="1" x14ac:dyDescent="0.25">
      <c r="A387" s="419">
        <v>364</v>
      </c>
      <c r="B387" s="419">
        <v>36</v>
      </c>
      <c r="C387" s="557" t="s">
        <v>4571</v>
      </c>
      <c r="D387" s="557" t="s">
        <v>448</v>
      </c>
      <c r="E387" s="557" t="s">
        <v>100</v>
      </c>
      <c r="F387" s="558">
        <v>80</v>
      </c>
      <c r="G387" s="508" t="str">
        <f t="shared" si="6"/>
        <v>Tốt</v>
      </c>
      <c r="H387" s="498"/>
    </row>
    <row r="388" spans="1:8" s="43" customFormat="1" ht="19.5" customHeight="1" x14ac:dyDescent="0.25">
      <c r="A388" s="419">
        <v>365</v>
      </c>
      <c r="B388" s="419">
        <v>37</v>
      </c>
      <c r="C388" s="557" t="s">
        <v>4572</v>
      </c>
      <c r="D388" s="557" t="s">
        <v>4573</v>
      </c>
      <c r="E388" s="557" t="s">
        <v>8</v>
      </c>
      <c r="F388" s="558">
        <v>65</v>
      </c>
      <c r="G388" s="508" t="str">
        <f t="shared" si="6"/>
        <v>Khá</v>
      </c>
      <c r="H388" s="498"/>
    </row>
    <row r="389" spans="1:8" s="43" customFormat="1" ht="19.5" customHeight="1" x14ac:dyDescent="0.25">
      <c r="A389" s="419">
        <v>366</v>
      </c>
      <c r="B389" s="419">
        <v>38</v>
      </c>
      <c r="C389" s="557" t="s">
        <v>4574</v>
      </c>
      <c r="D389" s="557" t="s">
        <v>4575</v>
      </c>
      <c r="E389" s="557" t="s">
        <v>8</v>
      </c>
      <c r="F389" s="554">
        <v>94</v>
      </c>
      <c r="G389" s="508" t="str">
        <f t="shared" si="6"/>
        <v>Xuất sắc</v>
      </c>
      <c r="H389" s="556"/>
    </row>
    <row r="390" spans="1:8" s="43" customFormat="1" ht="19.5" customHeight="1" x14ac:dyDescent="0.25">
      <c r="A390" s="419">
        <v>367</v>
      </c>
      <c r="B390" s="419">
        <v>39</v>
      </c>
      <c r="C390" s="557" t="s">
        <v>4576</v>
      </c>
      <c r="D390" s="557" t="s">
        <v>237</v>
      </c>
      <c r="E390" s="557" t="s">
        <v>101</v>
      </c>
      <c r="F390" s="558">
        <v>78</v>
      </c>
      <c r="G390" s="508" t="str">
        <f t="shared" si="6"/>
        <v>Khá</v>
      </c>
      <c r="H390" s="498"/>
    </row>
    <row r="391" spans="1:8" s="43" customFormat="1" ht="19.5" customHeight="1" x14ac:dyDescent="0.25">
      <c r="A391" s="419">
        <v>368</v>
      </c>
      <c r="B391" s="419">
        <v>40</v>
      </c>
      <c r="C391" s="557" t="s">
        <v>4577</v>
      </c>
      <c r="D391" s="557" t="s">
        <v>4578</v>
      </c>
      <c r="E391" s="557" t="s">
        <v>276</v>
      </c>
      <c r="F391" s="558">
        <v>80</v>
      </c>
      <c r="G391" s="508" t="str">
        <f t="shared" si="6"/>
        <v>Tốt</v>
      </c>
      <c r="H391" s="498"/>
    </row>
    <row r="392" spans="1:8" s="43" customFormat="1" ht="19.5" customHeight="1" x14ac:dyDescent="0.25">
      <c r="A392" s="419">
        <v>369</v>
      </c>
      <c r="B392" s="419">
        <v>41</v>
      </c>
      <c r="C392" s="557" t="s">
        <v>4579</v>
      </c>
      <c r="D392" s="557" t="s">
        <v>150</v>
      </c>
      <c r="E392" s="557" t="s">
        <v>276</v>
      </c>
      <c r="F392" s="558">
        <v>84</v>
      </c>
      <c r="G392" s="508" t="str">
        <f t="shared" si="6"/>
        <v>Tốt</v>
      </c>
      <c r="H392" s="553"/>
    </row>
    <row r="393" spans="1:8" s="43" customFormat="1" ht="19.5" customHeight="1" x14ac:dyDescent="0.25">
      <c r="A393" s="419">
        <v>370</v>
      </c>
      <c r="B393" s="419">
        <v>42</v>
      </c>
      <c r="C393" s="557" t="s">
        <v>4580</v>
      </c>
      <c r="D393" s="557" t="s">
        <v>185</v>
      </c>
      <c r="E393" s="557" t="s">
        <v>80</v>
      </c>
      <c r="F393" s="558">
        <v>65</v>
      </c>
      <c r="G393" s="508" t="str">
        <f t="shared" si="6"/>
        <v>Khá</v>
      </c>
      <c r="H393" s="498"/>
    </row>
    <row r="394" spans="1:8" s="43" customFormat="1" ht="19.5" customHeight="1" x14ac:dyDescent="0.25">
      <c r="A394" s="419">
        <v>371</v>
      </c>
      <c r="B394" s="419">
        <v>43</v>
      </c>
      <c r="C394" s="557" t="s">
        <v>4581</v>
      </c>
      <c r="D394" s="557" t="s">
        <v>923</v>
      </c>
      <c r="E394" s="557" t="s">
        <v>347</v>
      </c>
      <c r="F394" s="560">
        <v>70</v>
      </c>
      <c r="G394" s="508" t="str">
        <f t="shared" si="6"/>
        <v>Khá</v>
      </c>
      <c r="H394" s="498"/>
    </row>
    <row r="395" spans="1:8" s="43" customFormat="1" ht="19.5" customHeight="1" x14ac:dyDescent="0.25">
      <c r="A395" s="419">
        <v>372</v>
      </c>
      <c r="B395" s="419">
        <v>44</v>
      </c>
      <c r="C395" s="557" t="s">
        <v>4582</v>
      </c>
      <c r="D395" s="557" t="s">
        <v>2208</v>
      </c>
      <c r="E395" s="557" t="s">
        <v>147</v>
      </c>
      <c r="F395" s="561">
        <v>78</v>
      </c>
      <c r="G395" s="508" t="str">
        <f t="shared" si="6"/>
        <v>Khá</v>
      </c>
      <c r="H395" s="498"/>
    </row>
    <row r="396" spans="1:8" s="43" customFormat="1" ht="19.5" customHeight="1" x14ac:dyDescent="0.25">
      <c r="A396" s="419">
        <v>373</v>
      </c>
      <c r="B396" s="419">
        <v>45</v>
      </c>
      <c r="C396" s="557" t="s">
        <v>4583</v>
      </c>
      <c r="D396" s="557" t="s">
        <v>187</v>
      </c>
      <c r="E396" s="557" t="s">
        <v>158</v>
      </c>
      <c r="F396" s="561">
        <v>68</v>
      </c>
      <c r="G396" s="508" t="str">
        <f t="shared" si="6"/>
        <v>Khá</v>
      </c>
      <c r="H396" s="498"/>
    </row>
    <row r="397" spans="1:8" s="43" customFormat="1" ht="19.5" customHeight="1" x14ac:dyDescent="0.25">
      <c r="A397" s="419">
        <v>374</v>
      </c>
      <c r="B397" s="419">
        <v>46</v>
      </c>
      <c r="C397" s="557" t="s">
        <v>4584</v>
      </c>
      <c r="D397" s="557" t="s">
        <v>2956</v>
      </c>
      <c r="E397" s="557" t="s">
        <v>180</v>
      </c>
      <c r="F397" s="562">
        <v>88</v>
      </c>
      <c r="G397" s="508" t="str">
        <f t="shared" si="6"/>
        <v>Tốt</v>
      </c>
      <c r="H397" s="498"/>
    </row>
    <row r="398" spans="1:8" s="43" customFormat="1" ht="19.5" customHeight="1" x14ac:dyDescent="0.25">
      <c r="A398" s="419">
        <v>375</v>
      </c>
      <c r="B398" s="419">
        <v>47</v>
      </c>
      <c r="C398" s="557" t="s">
        <v>4585</v>
      </c>
      <c r="D398" s="557" t="s">
        <v>85</v>
      </c>
      <c r="E398" s="557" t="s">
        <v>9</v>
      </c>
      <c r="F398" s="563">
        <v>65</v>
      </c>
      <c r="G398" s="508" t="str">
        <f t="shared" si="6"/>
        <v>Khá</v>
      </c>
      <c r="H398" s="498"/>
    </row>
    <row r="399" spans="1:8" s="43" customFormat="1" ht="19.5" customHeight="1" x14ac:dyDescent="0.25">
      <c r="A399" s="419">
        <v>376</v>
      </c>
      <c r="B399" s="419">
        <v>48</v>
      </c>
      <c r="C399" s="557" t="s">
        <v>4586</v>
      </c>
      <c r="D399" s="557" t="s">
        <v>4587</v>
      </c>
      <c r="E399" s="557" t="s">
        <v>11</v>
      </c>
      <c r="F399" s="563">
        <v>68</v>
      </c>
      <c r="G399" s="508" t="str">
        <f t="shared" si="6"/>
        <v>Khá</v>
      </c>
      <c r="H399" s="498"/>
    </row>
    <row r="400" spans="1:8" s="43" customFormat="1" ht="19.5" customHeight="1" x14ac:dyDescent="0.25">
      <c r="A400" s="419">
        <v>377</v>
      </c>
      <c r="B400" s="419">
        <v>49</v>
      </c>
      <c r="C400" s="557" t="s">
        <v>4588</v>
      </c>
      <c r="D400" s="557" t="s">
        <v>102</v>
      </c>
      <c r="E400" s="557" t="s">
        <v>11</v>
      </c>
      <c r="F400" s="561">
        <v>80</v>
      </c>
      <c r="G400" s="508" t="str">
        <f t="shared" si="6"/>
        <v>Tốt</v>
      </c>
      <c r="H400" s="498"/>
    </row>
    <row r="401" spans="1:8" s="43" customFormat="1" ht="19.5" customHeight="1" x14ac:dyDescent="0.25">
      <c r="A401" s="419">
        <v>378</v>
      </c>
      <c r="B401" s="419">
        <v>50</v>
      </c>
      <c r="C401" s="557" t="s">
        <v>4589</v>
      </c>
      <c r="D401" s="557" t="s">
        <v>4590</v>
      </c>
      <c r="E401" s="557" t="s">
        <v>11</v>
      </c>
      <c r="F401" s="561">
        <v>80</v>
      </c>
      <c r="G401" s="508" t="str">
        <f t="shared" si="6"/>
        <v>Tốt</v>
      </c>
      <c r="H401" s="564"/>
    </row>
    <row r="402" spans="1:8" s="43" customFormat="1" ht="19.5" customHeight="1" x14ac:dyDescent="0.25">
      <c r="A402" s="419">
        <v>379</v>
      </c>
      <c r="B402" s="419">
        <v>51</v>
      </c>
      <c r="C402" s="557" t="s">
        <v>4591</v>
      </c>
      <c r="D402" s="557" t="s">
        <v>626</v>
      </c>
      <c r="E402" s="557" t="s">
        <v>423</v>
      </c>
      <c r="F402" s="565">
        <v>90</v>
      </c>
      <c r="G402" s="508" t="str">
        <f t="shared" si="6"/>
        <v>Xuất sắc</v>
      </c>
      <c r="H402" s="498"/>
    </row>
    <row r="403" spans="1:8" s="43" customFormat="1" ht="19.5" customHeight="1" x14ac:dyDescent="0.25">
      <c r="A403" s="419">
        <v>380</v>
      </c>
      <c r="B403" s="419">
        <v>52</v>
      </c>
      <c r="C403" s="557" t="s">
        <v>4592</v>
      </c>
      <c r="D403" s="557" t="s">
        <v>751</v>
      </c>
      <c r="E403" s="557" t="s">
        <v>59</v>
      </c>
      <c r="F403" s="561">
        <v>80</v>
      </c>
      <c r="G403" s="508" t="str">
        <f t="shared" si="6"/>
        <v>Tốt</v>
      </c>
      <c r="H403" s="564"/>
    </row>
    <row r="404" spans="1:8" s="43" customFormat="1" ht="19.5" customHeight="1" x14ac:dyDescent="0.25">
      <c r="A404" s="419">
        <v>381</v>
      </c>
      <c r="B404" s="419">
        <v>53</v>
      </c>
      <c r="C404" s="557" t="s">
        <v>4593</v>
      </c>
      <c r="D404" s="557" t="s">
        <v>4594</v>
      </c>
      <c r="E404" s="557" t="s">
        <v>59</v>
      </c>
      <c r="F404" s="562">
        <v>90</v>
      </c>
      <c r="G404" s="508" t="str">
        <f t="shared" si="6"/>
        <v>Xuất sắc</v>
      </c>
      <c r="H404" s="498"/>
    </row>
    <row r="405" spans="1:8" s="43" customFormat="1" ht="19.5" customHeight="1" x14ac:dyDescent="0.25">
      <c r="A405" s="419">
        <v>382</v>
      </c>
      <c r="B405" s="419">
        <v>54</v>
      </c>
      <c r="C405" s="557" t="s">
        <v>4595</v>
      </c>
      <c r="D405" s="557" t="s">
        <v>4596</v>
      </c>
      <c r="E405" s="557" t="s">
        <v>60</v>
      </c>
      <c r="F405" s="561">
        <v>65</v>
      </c>
      <c r="G405" s="508" t="str">
        <f t="shared" si="6"/>
        <v>Khá</v>
      </c>
      <c r="H405" s="564"/>
    </row>
    <row r="406" spans="1:8" s="43" customFormat="1" ht="19.5" customHeight="1" x14ac:dyDescent="0.25">
      <c r="A406" s="419">
        <v>383</v>
      </c>
      <c r="B406" s="419">
        <v>55</v>
      </c>
      <c r="C406" s="557" t="s">
        <v>4597</v>
      </c>
      <c r="D406" s="557" t="s">
        <v>4598</v>
      </c>
      <c r="E406" s="557" t="s">
        <v>119</v>
      </c>
      <c r="F406" s="562">
        <v>98</v>
      </c>
      <c r="G406" s="508" t="str">
        <f t="shared" si="6"/>
        <v>Xuất sắc</v>
      </c>
      <c r="H406" s="564"/>
    </row>
    <row r="407" spans="1:8" s="43" customFormat="1" ht="19.5" customHeight="1" x14ac:dyDescent="0.25">
      <c r="A407" s="419">
        <v>384</v>
      </c>
      <c r="B407" s="419">
        <v>56</v>
      </c>
      <c r="C407" s="557" t="s">
        <v>4599</v>
      </c>
      <c r="D407" s="557" t="s">
        <v>18</v>
      </c>
      <c r="E407" s="557" t="s">
        <v>4600</v>
      </c>
      <c r="F407" s="561">
        <v>75</v>
      </c>
      <c r="G407" s="508" t="str">
        <f t="shared" si="6"/>
        <v>Khá</v>
      </c>
      <c r="H407" s="564"/>
    </row>
    <row r="408" spans="1:8" s="43" customFormat="1" ht="19.5" customHeight="1" x14ac:dyDescent="0.25">
      <c r="A408" s="419">
        <v>385</v>
      </c>
      <c r="B408" s="419">
        <v>57</v>
      </c>
      <c r="C408" s="557" t="s">
        <v>4601</v>
      </c>
      <c r="D408" s="557" t="s">
        <v>4602</v>
      </c>
      <c r="E408" s="557" t="s">
        <v>4603</v>
      </c>
      <c r="F408" s="561">
        <v>65</v>
      </c>
      <c r="G408" s="508" t="str">
        <f t="shared" si="6"/>
        <v>Khá</v>
      </c>
      <c r="H408" s="564"/>
    </row>
    <row r="409" spans="1:8" s="43" customFormat="1" ht="19.5" customHeight="1" x14ac:dyDescent="0.25">
      <c r="A409" s="419">
        <v>386</v>
      </c>
      <c r="B409" s="419">
        <v>58</v>
      </c>
      <c r="C409" s="557" t="s">
        <v>4604</v>
      </c>
      <c r="D409" s="557" t="s">
        <v>108</v>
      </c>
      <c r="E409" s="557" t="s">
        <v>12</v>
      </c>
      <c r="F409" s="561">
        <v>82</v>
      </c>
      <c r="G409" s="508" t="str">
        <f t="shared" si="6"/>
        <v>Tốt</v>
      </c>
      <c r="H409" s="564"/>
    </row>
    <row r="410" spans="1:8" s="43" customFormat="1" ht="19.5" customHeight="1" x14ac:dyDescent="0.25">
      <c r="A410" s="419">
        <v>387</v>
      </c>
      <c r="B410" s="419">
        <v>59</v>
      </c>
      <c r="C410" s="557" t="s">
        <v>4605</v>
      </c>
      <c r="D410" s="557" t="s">
        <v>4606</v>
      </c>
      <c r="E410" s="557" t="s">
        <v>12</v>
      </c>
      <c r="F410" s="561">
        <v>70</v>
      </c>
      <c r="G410" s="508" t="str">
        <f t="shared" si="6"/>
        <v>Khá</v>
      </c>
      <c r="H410" s="564"/>
    </row>
    <row r="411" spans="1:8" s="43" customFormat="1" ht="19.5" customHeight="1" x14ac:dyDescent="0.25">
      <c r="A411" s="419">
        <v>388</v>
      </c>
      <c r="B411" s="419">
        <v>60</v>
      </c>
      <c r="C411" s="557" t="s">
        <v>4607</v>
      </c>
      <c r="D411" s="557" t="s">
        <v>4608</v>
      </c>
      <c r="E411" s="557" t="s">
        <v>12</v>
      </c>
      <c r="F411" s="561">
        <v>84</v>
      </c>
      <c r="G411" s="508" t="str">
        <f t="shared" si="6"/>
        <v>Tốt</v>
      </c>
      <c r="H411" s="498"/>
    </row>
    <row r="412" spans="1:8" s="43" customFormat="1" ht="19.5" customHeight="1" x14ac:dyDescent="0.25">
      <c r="A412" s="419">
        <v>389</v>
      </c>
      <c r="B412" s="419">
        <v>61</v>
      </c>
      <c r="C412" s="557" t="s">
        <v>4609</v>
      </c>
      <c r="D412" s="557" t="s">
        <v>48</v>
      </c>
      <c r="E412" s="557" t="s">
        <v>12</v>
      </c>
      <c r="F412" s="561">
        <v>84</v>
      </c>
      <c r="G412" s="508" t="str">
        <f t="shared" si="6"/>
        <v>Tốt</v>
      </c>
      <c r="H412" s="564"/>
    </row>
    <row r="413" spans="1:8" s="43" customFormat="1" ht="19.5" customHeight="1" x14ac:dyDescent="0.25">
      <c r="A413" s="419">
        <v>390</v>
      </c>
      <c r="B413" s="419">
        <v>62</v>
      </c>
      <c r="C413" s="557" t="s">
        <v>4610</v>
      </c>
      <c r="D413" s="557" t="s">
        <v>2567</v>
      </c>
      <c r="E413" s="557" t="s">
        <v>123</v>
      </c>
      <c r="F413" s="561">
        <v>84</v>
      </c>
      <c r="G413" s="508" t="str">
        <f t="shared" si="6"/>
        <v>Tốt</v>
      </c>
      <c r="H413" s="564"/>
    </row>
    <row r="414" spans="1:8" s="43" customFormat="1" ht="19.5" customHeight="1" x14ac:dyDescent="0.25">
      <c r="A414" s="419">
        <v>391</v>
      </c>
      <c r="B414" s="419">
        <v>63</v>
      </c>
      <c r="C414" s="531" t="s">
        <v>4611</v>
      </c>
      <c r="D414" s="531" t="s">
        <v>4612</v>
      </c>
      <c r="E414" s="531" t="s">
        <v>28</v>
      </c>
      <c r="F414" s="566">
        <v>0</v>
      </c>
      <c r="G414" s="508" t="str">
        <f t="shared" si="6"/>
        <v>Kém</v>
      </c>
      <c r="H414" s="498"/>
    </row>
    <row r="415" spans="1:8" s="43" customFormat="1" ht="19.5" customHeight="1" x14ac:dyDescent="0.25">
      <c r="A415" s="419">
        <v>392</v>
      </c>
      <c r="B415" s="419">
        <v>64</v>
      </c>
      <c r="C415" s="557" t="s">
        <v>4613</v>
      </c>
      <c r="D415" s="557" t="s">
        <v>483</v>
      </c>
      <c r="E415" s="557" t="s">
        <v>28</v>
      </c>
      <c r="F415" s="562">
        <v>90</v>
      </c>
      <c r="G415" s="508" t="str">
        <f t="shared" si="6"/>
        <v>Xuất sắc</v>
      </c>
      <c r="H415" s="498"/>
    </row>
    <row r="416" spans="1:8" s="43" customFormat="1" ht="19.5" customHeight="1" x14ac:dyDescent="0.25">
      <c r="A416" s="419">
        <v>393</v>
      </c>
      <c r="B416" s="419">
        <v>65</v>
      </c>
      <c r="C416" s="557" t="s">
        <v>4614</v>
      </c>
      <c r="D416" s="557" t="s">
        <v>90</v>
      </c>
      <c r="E416" s="557" t="s">
        <v>30</v>
      </c>
      <c r="F416" s="563">
        <v>83</v>
      </c>
      <c r="G416" s="508" t="str">
        <f t="shared" si="6"/>
        <v>Tốt</v>
      </c>
      <c r="H416" s="564"/>
    </row>
    <row r="417" spans="1:10" s="43" customFormat="1" ht="19.5" customHeight="1" x14ac:dyDescent="0.25">
      <c r="A417" s="419">
        <v>394</v>
      </c>
      <c r="B417" s="419">
        <v>66</v>
      </c>
      <c r="C417" s="557" t="s">
        <v>4615</v>
      </c>
      <c r="D417" s="557" t="s">
        <v>4616</v>
      </c>
      <c r="E417" s="557" t="s">
        <v>1295</v>
      </c>
      <c r="F417" s="563">
        <v>75</v>
      </c>
      <c r="G417" s="508" t="str">
        <f t="shared" ref="G417" si="7">IF(F417&gt;=90,"Xuất sắc", IF(F417&gt;=80,"Tốt",IF(F417&gt;=65,"Khá",IF(F417&gt;=50,"Trung bình",IF(F417&gt;=35,"Yếu","Kém")))))</f>
        <v>Khá</v>
      </c>
      <c r="H417" s="567"/>
    </row>
    <row r="418" spans="1:10" s="43" customFormat="1" ht="19.5" customHeight="1" x14ac:dyDescent="0.25">
      <c r="A418" s="7"/>
      <c r="B418" s="39"/>
      <c r="D418" s="44"/>
      <c r="E418" s="44"/>
      <c r="H418" s="7"/>
    </row>
    <row r="419" spans="1:10" s="43" customFormat="1" ht="19.5" customHeight="1" x14ac:dyDescent="0.25">
      <c r="A419" s="5"/>
      <c r="B419" s="5"/>
      <c r="C419" s="45" t="s">
        <v>432</v>
      </c>
      <c r="D419" s="502" t="s">
        <v>433</v>
      </c>
      <c r="E419" s="32"/>
      <c r="F419" s="32"/>
      <c r="G419" s="7"/>
      <c r="H419" s="39"/>
    </row>
    <row r="420" spans="1:10" s="43" customFormat="1" ht="19.5" customHeight="1" x14ac:dyDescent="0.25">
      <c r="A420" s="5"/>
      <c r="B420" s="5"/>
      <c r="C420" s="46" t="s">
        <v>72</v>
      </c>
      <c r="D420" s="419">
        <f>COUNTIF(G9:G417,"Xuất sắc")</f>
        <v>60</v>
      </c>
      <c r="E420" s="39"/>
      <c r="F420" s="39"/>
      <c r="G420" s="39"/>
      <c r="H420" s="39"/>
      <c r="I420" s="39"/>
      <c r="J420" s="39"/>
    </row>
    <row r="421" spans="1:10" s="43" customFormat="1" ht="19.5" customHeight="1" x14ac:dyDescent="0.25">
      <c r="A421" s="5"/>
      <c r="B421" s="5"/>
      <c r="C421" s="46" t="s">
        <v>31</v>
      </c>
      <c r="D421" s="419">
        <f>COUNTIF(G9:G417,"Tốt")</f>
        <v>126</v>
      </c>
      <c r="E421" s="39"/>
      <c r="F421" s="39"/>
      <c r="G421" s="39"/>
      <c r="H421" s="39"/>
      <c r="I421" s="39"/>
      <c r="J421" s="39"/>
    </row>
    <row r="422" spans="1:10" s="43" customFormat="1" ht="19.5" customHeight="1" x14ac:dyDescent="0.25">
      <c r="A422" s="5"/>
      <c r="B422" s="5"/>
      <c r="C422" s="46" t="s">
        <v>68</v>
      </c>
      <c r="D422" s="419">
        <f>COUNTIF(G9:G417,"Khá")</f>
        <v>159</v>
      </c>
      <c r="E422" s="39"/>
      <c r="F422" s="39"/>
      <c r="G422" s="39"/>
      <c r="H422" s="39"/>
      <c r="I422" s="39"/>
      <c r="J422" s="39"/>
    </row>
    <row r="423" spans="1:10" s="43" customFormat="1" ht="19.5" customHeight="1" x14ac:dyDescent="0.25">
      <c r="A423" s="5"/>
      <c r="B423" s="5"/>
      <c r="C423" s="46" t="s">
        <v>96</v>
      </c>
      <c r="D423" s="419">
        <f>COUNTIF(G9:G417,"Trung bình")</f>
        <v>23</v>
      </c>
      <c r="E423" s="39"/>
      <c r="F423" s="39"/>
      <c r="G423" s="39"/>
      <c r="H423" s="39"/>
      <c r="I423" s="39"/>
      <c r="J423" s="39"/>
    </row>
    <row r="424" spans="1:10" s="43" customFormat="1" ht="19.5" customHeight="1" x14ac:dyDescent="0.25">
      <c r="A424" s="5"/>
      <c r="B424" s="5"/>
      <c r="C424" s="46" t="s">
        <v>92</v>
      </c>
      <c r="D424" s="419">
        <f>COUNTIF(G9:G417,"Yếu")</f>
        <v>16</v>
      </c>
      <c r="E424" s="39"/>
      <c r="F424" s="39"/>
      <c r="G424" s="39"/>
      <c r="H424" s="39"/>
      <c r="I424" s="39"/>
      <c r="J424" s="39"/>
    </row>
    <row r="425" spans="1:10" s="43" customFormat="1" ht="19.5" customHeight="1" x14ac:dyDescent="0.25">
      <c r="A425" s="5"/>
      <c r="B425" s="5"/>
      <c r="C425" s="46" t="s">
        <v>267</v>
      </c>
      <c r="D425" s="419">
        <f>COUNTIF(G9:G417,"Kém")</f>
        <v>9</v>
      </c>
      <c r="E425" s="39"/>
      <c r="F425" s="39"/>
      <c r="G425" s="39"/>
      <c r="H425" s="39"/>
      <c r="I425" s="39"/>
      <c r="J425" s="39"/>
    </row>
    <row r="426" spans="1:10" s="43" customFormat="1" ht="19.5" customHeight="1" x14ac:dyDescent="0.25">
      <c r="A426" s="5"/>
      <c r="B426" s="5"/>
      <c r="C426" s="46" t="s">
        <v>268</v>
      </c>
      <c r="D426" s="419">
        <v>1</v>
      </c>
      <c r="E426" s="39"/>
      <c r="F426" s="39"/>
      <c r="G426" s="39"/>
      <c r="H426" s="39"/>
      <c r="I426" s="39"/>
      <c r="J426" s="39"/>
    </row>
    <row r="427" spans="1:10" s="43" customFormat="1" ht="19.5" customHeight="1" x14ac:dyDescent="0.25">
      <c r="A427" s="5"/>
      <c r="B427" s="5"/>
      <c r="C427" s="47" t="s">
        <v>434</v>
      </c>
      <c r="D427" s="568">
        <f t="shared" ref="D427" si="8">SUM(D420:D426)</f>
        <v>394</v>
      </c>
      <c r="E427" s="77"/>
      <c r="F427" s="77"/>
      <c r="G427" s="77"/>
      <c r="H427" s="77"/>
      <c r="I427" s="77"/>
      <c r="J427" s="77"/>
    </row>
  </sheetData>
  <mergeCells count="8">
    <mergeCell ref="A7:H7"/>
    <mergeCell ref="A5:H5"/>
    <mergeCell ref="A6:H6"/>
    <mergeCell ref="A1:D1"/>
    <mergeCell ref="A2:D2"/>
    <mergeCell ref="E1:H1"/>
    <mergeCell ref="E2:H2"/>
    <mergeCell ref="A4:H4"/>
  </mergeCells>
  <pageMargins left="0.31496062992126" right="0.31496062992126" top="0.74803149606299202" bottom="0.7" header="0.31496062992126" footer="0.31496062992126"/>
  <pageSetup paperSize="9" orientation="portrait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2"/>
  <sheetViews>
    <sheetView topLeftCell="A76" zoomScaleNormal="100" workbookViewId="0">
      <selection activeCell="D91" sqref="D91"/>
    </sheetView>
  </sheetViews>
  <sheetFormatPr defaultRowHeight="15.75" x14ac:dyDescent="0.25"/>
  <cols>
    <col min="1" max="1" width="4.375" style="52" customWidth="1"/>
    <col min="2" max="2" width="5" style="52" customWidth="1"/>
    <col min="3" max="3" width="17.5" style="4" customWidth="1"/>
    <col min="4" max="4" width="16.625" style="4" customWidth="1"/>
    <col min="5" max="5" width="7.25" style="4" customWidth="1"/>
    <col min="6" max="6" width="7" style="4" customWidth="1"/>
    <col min="7" max="7" width="10" style="52" customWidth="1"/>
    <col min="8" max="8" width="19.25" style="52" customWidth="1"/>
    <col min="9" max="11" width="9" style="4"/>
    <col min="12" max="12" width="14.25" style="4" customWidth="1"/>
    <col min="13" max="16384" width="9" style="4"/>
  </cols>
  <sheetData>
    <row r="1" spans="1:10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10" x14ac:dyDescent="0.25">
      <c r="A2" s="92" t="s">
        <v>3</v>
      </c>
      <c r="B2" s="92"/>
      <c r="C2" s="92"/>
      <c r="D2" s="92"/>
      <c r="E2" s="92" t="s">
        <v>300</v>
      </c>
      <c r="F2" s="92"/>
      <c r="G2" s="92"/>
      <c r="H2" s="92"/>
    </row>
    <row r="3" spans="1:10" x14ac:dyDescent="0.25">
      <c r="B3" s="53"/>
      <c r="C3" s="53"/>
      <c r="D3" s="53"/>
      <c r="E3" s="2"/>
      <c r="F3" s="52"/>
    </row>
    <row r="4" spans="1:10" ht="18.75" x14ac:dyDescent="0.3">
      <c r="A4" s="96" t="s">
        <v>435</v>
      </c>
      <c r="B4" s="96"/>
      <c r="C4" s="96"/>
      <c r="D4" s="96"/>
      <c r="E4" s="96"/>
      <c r="F4" s="96"/>
      <c r="G4" s="96"/>
      <c r="H4" s="96"/>
    </row>
    <row r="5" spans="1:10" ht="18.75" x14ac:dyDescent="0.3">
      <c r="A5" s="96" t="s">
        <v>591</v>
      </c>
      <c r="B5" s="96"/>
      <c r="C5" s="96"/>
      <c r="D5" s="96"/>
      <c r="E5" s="96"/>
      <c r="F5" s="96"/>
      <c r="G5" s="96"/>
      <c r="H5" s="96"/>
    </row>
    <row r="6" spans="1:10" ht="21" customHeight="1" x14ac:dyDescent="0.25">
      <c r="A6" s="100" t="s">
        <v>576</v>
      </c>
      <c r="B6" s="100"/>
      <c r="C6" s="100"/>
      <c r="D6" s="100"/>
      <c r="E6" s="100"/>
      <c r="F6" s="100"/>
      <c r="G6" s="100"/>
      <c r="H6" s="100"/>
    </row>
    <row r="7" spans="1:10" ht="23.25" customHeight="1" x14ac:dyDescent="0.25">
      <c r="A7" s="95" t="s">
        <v>592</v>
      </c>
      <c r="B7" s="95"/>
      <c r="C7" s="95"/>
      <c r="D7" s="95"/>
      <c r="E7" s="95"/>
      <c r="F7" s="95"/>
      <c r="G7" s="95"/>
      <c r="H7" s="95"/>
    </row>
    <row r="8" spans="1:10" x14ac:dyDescent="0.25">
      <c r="A8" s="4"/>
      <c r="B8" s="4"/>
      <c r="C8" s="58" t="s">
        <v>4617</v>
      </c>
      <c r="E8" s="31"/>
      <c r="F8" s="57"/>
      <c r="G8" s="4"/>
      <c r="H8" s="569"/>
    </row>
    <row r="9" spans="1:10" s="574" customFormat="1" ht="18.75" x14ac:dyDescent="0.3">
      <c r="A9" s="474"/>
      <c r="B9" s="570" t="s">
        <v>105</v>
      </c>
      <c r="C9" s="570" t="s">
        <v>32</v>
      </c>
      <c r="D9" s="571" t="s">
        <v>4618</v>
      </c>
      <c r="E9" s="571"/>
      <c r="F9" s="570" t="s">
        <v>2892</v>
      </c>
      <c r="G9" s="572" t="s">
        <v>4619</v>
      </c>
      <c r="H9" s="573" t="s">
        <v>0</v>
      </c>
      <c r="J9" s="575"/>
    </row>
    <row r="10" spans="1:10" s="43" customFormat="1" x14ac:dyDescent="0.25">
      <c r="A10" s="576">
        <v>1</v>
      </c>
      <c r="B10" s="577">
        <v>1</v>
      </c>
      <c r="C10" s="578" t="s">
        <v>4620</v>
      </c>
      <c r="D10" s="578" t="s">
        <v>183</v>
      </c>
      <c r="E10" s="578" t="s">
        <v>34</v>
      </c>
      <c r="F10" s="533">
        <v>68</v>
      </c>
      <c r="G10" s="534" t="s">
        <v>68</v>
      </c>
      <c r="H10" s="534"/>
    </row>
    <row r="11" spans="1:10" s="43" customFormat="1" x14ac:dyDescent="0.25">
      <c r="A11" s="576">
        <v>2</v>
      </c>
      <c r="B11" s="85">
        <v>2</v>
      </c>
      <c r="C11" s="578" t="s">
        <v>4621</v>
      </c>
      <c r="D11" s="578" t="s">
        <v>4622</v>
      </c>
      <c r="E11" s="578" t="s">
        <v>34</v>
      </c>
      <c r="F11" s="533">
        <v>55</v>
      </c>
      <c r="G11" s="534" t="s">
        <v>4623</v>
      </c>
      <c r="H11" s="534"/>
    </row>
    <row r="12" spans="1:10" s="43" customFormat="1" x14ac:dyDescent="0.25">
      <c r="A12" s="576">
        <v>3</v>
      </c>
      <c r="B12" s="85">
        <v>3</v>
      </c>
      <c r="C12" s="578" t="s">
        <v>4624</v>
      </c>
      <c r="D12" s="578" t="s">
        <v>4625</v>
      </c>
      <c r="E12" s="578" t="s">
        <v>34</v>
      </c>
      <c r="F12" s="533">
        <v>86</v>
      </c>
      <c r="G12" s="534" t="s">
        <v>31</v>
      </c>
      <c r="H12" s="534"/>
    </row>
    <row r="13" spans="1:10" s="43" customFormat="1" x14ac:dyDescent="0.25">
      <c r="A13" s="576">
        <v>4</v>
      </c>
      <c r="B13" s="577">
        <v>4</v>
      </c>
      <c r="C13" s="578" t="s">
        <v>4626</v>
      </c>
      <c r="D13" s="578" t="s">
        <v>69</v>
      </c>
      <c r="E13" s="578" t="s">
        <v>34</v>
      </c>
      <c r="F13" s="579">
        <v>75</v>
      </c>
      <c r="G13" s="534" t="s">
        <v>68</v>
      </c>
      <c r="H13" s="534"/>
    </row>
    <row r="14" spans="1:10" s="43" customFormat="1" x14ac:dyDescent="0.25">
      <c r="A14" s="576">
        <v>5</v>
      </c>
      <c r="B14" s="577">
        <v>5</v>
      </c>
      <c r="C14" s="578" t="s">
        <v>4627</v>
      </c>
      <c r="D14" s="578" t="s">
        <v>162</v>
      </c>
      <c r="E14" s="578" t="s">
        <v>34</v>
      </c>
      <c r="F14" s="579">
        <v>85</v>
      </c>
      <c r="G14" s="534" t="s">
        <v>31</v>
      </c>
      <c r="H14" s="534"/>
    </row>
    <row r="15" spans="1:10" s="43" customFormat="1" x14ac:dyDescent="0.25">
      <c r="A15" s="576">
        <v>6</v>
      </c>
      <c r="B15" s="85">
        <v>6</v>
      </c>
      <c r="C15" s="578" t="s">
        <v>4628</v>
      </c>
      <c r="D15" s="578" t="s">
        <v>4629</v>
      </c>
      <c r="E15" s="578" t="s">
        <v>34</v>
      </c>
      <c r="F15" s="533">
        <v>93</v>
      </c>
      <c r="G15" s="534" t="s">
        <v>4433</v>
      </c>
      <c r="H15" s="534"/>
    </row>
    <row r="16" spans="1:10" s="43" customFormat="1" x14ac:dyDescent="0.25">
      <c r="A16" s="576">
        <v>7</v>
      </c>
      <c r="B16" s="85">
        <v>7</v>
      </c>
      <c r="C16" s="578" t="s">
        <v>4630</v>
      </c>
      <c r="D16" s="578" t="s">
        <v>348</v>
      </c>
      <c r="E16" s="578" t="s">
        <v>34</v>
      </c>
      <c r="F16" s="579">
        <v>87</v>
      </c>
      <c r="G16" s="534" t="s">
        <v>31</v>
      </c>
      <c r="H16" s="534"/>
    </row>
    <row r="17" spans="1:8" s="43" customFormat="1" x14ac:dyDescent="0.25">
      <c r="A17" s="576">
        <v>8</v>
      </c>
      <c r="B17" s="577">
        <v>8</v>
      </c>
      <c r="C17" s="578" t="s">
        <v>4631</v>
      </c>
      <c r="D17" s="578" t="s">
        <v>411</v>
      </c>
      <c r="E17" s="578" t="s">
        <v>34</v>
      </c>
      <c r="F17" s="579">
        <v>67</v>
      </c>
      <c r="G17" s="534" t="s">
        <v>68</v>
      </c>
      <c r="H17" s="534"/>
    </row>
    <row r="18" spans="1:8" s="43" customFormat="1" x14ac:dyDescent="0.25">
      <c r="A18" s="576">
        <v>9</v>
      </c>
      <c r="B18" s="577">
        <v>9</v>
      </c>
      <c r="C18" s="578" t="s">
        <v>4632</v>
      </c>
      <c r="D18" s="578" t="s">
        <v>4633</v>
      </c>
      <c r="E18" s="578" t="s">
        <v>129</v>
      </c>
      <c r="F18" s="579">
        <v>78</v>
      </c>
      <c r="G18" s="534" t="s">
        <v>68</v>
      </c>
      <c r="H18" s="534"/>
    </row>
    <row r="19" spans="1:8" s="43" customFormat="1" x14ac:dyDescent="0.25">
      <c r="A19" s="576">
        <v>10</v>
      </c>
      <c r="B19" s="85">
        <v>10</v>
      </c>
      <c r="C19" s="578" t="s">
        <v>4634</v>
      </c>
      <c r="D19" s="578" t="s">
        <v>71</v>
      </c>
      <c r="E19" s="578" t="s">
        <v>6</v>
      </c>
      <c r="F19" s="579">
        <v>87</v>
      </c>
      <c r="G19" s="534" t="s">
        <v>31</v>
      </c>
      <c r="H19" s="534"/>
    </row>
    <row r="20" spans="1:8" s="43" customFormat="1" x14ac:dyDescent="0.25">
      <c r="A20" s="576">
        <v>11</v>
      </c>
      <c r="B20" s="85">
        <v>11</v>
      </c>
      <c r="C20" s="578" t="s">
        <v>4635</v>
      </c>
      <c r="D20" s="578" t="s">
        <v>303</v>
      </c>
      <c r="E20" s="578" t="s">
        <v>256</v>
      </c>
      <c r="F20" s="533">
        <v>78</v>
      </c>
      <c r="G20" s="534" t="s">
        <v>68</v>
      </c>
      <c r="H20" s="534"/>
    </row>
    <row r="21" spans="1:8" s="43" customFormat="1" x14ac:dyDescent="0.25">
      <c r="A21" s="576">
        <v>12</v>
      </c>
      <c r="B21" s="577">
        <v>12</v>
      </c>
      <c r="C21" s="578" t="s">
        <v>4636</v>
      </c>
      <c r="D21" s="578" t="s">
        <v>560</v>
      </c>
      <c r="E21" s="578" t="s">
        <v>39</v>
      </c>
      <c r="F21" s="579">
        <v>83</v>
      </c>
      <c r="G21" s="534" t="s">
        <v>31</v>
      </c>
      <c r="H21" s="534"/>
    </row>
    <row r="22" spans="1:8" s="43" customFormat="1" x14ac:dyDescent="0.25">
      <c r="A22" s="576">
        <v>13</v>
      </c>
      <c r="B22" s="577">
        <v>13</v>
      </c>
      <c r="C22" s="578" t="s">
        <v>4637</v>
      </c>
      <c r="D22" s="578" t="s">
        <v>4638</v>
      </c>
      <c r="E22" s="578" t="s">
        <v>154</v>
      </c>
      <c r="F22" s="533">
        <v>66</v>
      </c>
      <c r="G22" s="534" t="s">
        <v>68</v>
      </c>
      <c r="H22" s="534"/>
    </row>
    <row r="23" spans="1:8" s="43" customFormat="1" x14ac:dyDescent="0.25">
      <c r="A23" s="576">
        <v>14</v>
      </c>
      <c r="B23" s="85">
        <v>14</v>
      </c>
      <c r="C23" s="578" t="s">
        <v>4639</v>
      </c>
      <c r="D23" s="578" t="s">
        <v>4640</v>
      </c>
      <c r="E23" s="578" t="s">
        <v>154</v>
      </c>
      <c r="F23" s="533">
        <v>74</v>
      </c>
      <c r="G23" s="534" t="s">
        <v>68</v>
      </c>
      <c r="H23" s="534"/>
    </row>
    <row r="24" spans="1:8" s="43" customFormat="1" x14ac:dyDescent="0.25">
      <c r="A24" s="576">
        <v>15</v>
      </c>
      <c r="B24" s="85">
        <v>15</v>
      </c>
      <c r="C24" s="578" t="s">
        <v>4641</v>
      </c>
      <c r="D24" s="578" t="s">
        <v>3367</v>
      </c>
      <c r="E24" s="578" t="s">
        <v>7</v>
      </c>
      <c r="F24" s="533">
        <v>90</v>
      </c>
      <c r="G24" s="534" t="s">
        <v>4433</v>
      </c>
      <c r="H24" s="534"/>
    </row>
    <row r="25" spans="1:8" s="43" customFormat="1" x14ac:dyDescent="0.25">
      <c r="A25" s="576">
        <v>16</v>
      </c>
      <c r="B25" s="577">
        <v>16</v>
      </c>
      <c r="C25" s="578" t="s">
        <v>4642</v>
      </c>
      <c r="D25" s="578" t="s">
        <v>176</v>
      </c>
      <c r="E25" s="578" t="s">
        <v>14</v>
      </c>
      <c r="F25" s="579">
        <v>90</v>
      </c>
      <c r="G25" s="534" t="s">
        <v>4433</v>
      </c>
      <c r="H25" s="534"/>
    </row>
    <row r="26" spans="1:8" s="43" customFormat="1" x14ac:dyDescent="0.25">
      <c r="A26" s="576">
        <v>17</v>
      </c>
      <c r="B26" s="577">
        <v>17</v>
      </c>
      <c r="C26" s="578" t="s">
        <v>4643</v>
      </c>
      <c r="D26" s="578" t="s">
        <v>4644</v>
      </c>
      <c r="E26" s="578" t="s">
        <v>178</v>
      </c>
      <c r="F26" s="533">
        <v>97</v>
      </c>
      <c r="G26" s="534" t="s">
        <v>4433</v>
      </c>
      <c r="H26" s="534"/>
    </row>
    <row r="27" spans="1:8" s="43" customFormat="1" x14ac:dyDescent="0.25">
      <c r="A27" s="576">
        <v>18</v>
      </c>
      <c r="B27" s="85">
        <v>18</v>
      </c>
      <c r="C27" s="578" t="s">
        <v>4645</v>
      </c>
      <c r="D27" s="578" t="s">
        <v>4646</v>
      </c>
      <c r="E27" s="578" t="s">
        <v>40</v>
      </c>
      <c r="F27" s="579">
        <v>95</v>
      </c>
      <c r="G27" s="534" t="s">
        <v>4433</v>
      </c>
      <c r="H27" s="534"/>
    </row>
    <row r="28" spans="1:8" s="43" customFormat="1" x14ac:dyDescent="0.25">
      <c r="A28" s="576">
        <v>19</v>
      </c>
      <c r="B28" s="85">
        <v>19</v>
      </c>
      <c r="C28" s="578" t="s">
        <v>4647</v>
      </c>
      <c r="D28" s="578" t="s">
        <v>85</v>
      </c>
      <c r="E28" s="578" t="s">
        <v>40</v>
      </c>
      <c r="F28" s="533">
        <v>82</v>
      </c>
      <c r="G28" s="534" t="s">
        <v>31</v>
      </c>
      <c r="H28" s="534"/>
    </row>
    <row r="29" spans="1:8" s="43" customFormat="1" x14ac:dyDescent="0.25">
      <c r="A29" s="576">
        <v>20</v>
      </c>
      <c r="B29" s="577">
        <v>20</v>
      </c>
      <c r="C29" s="578" t="s">
        <v>4648</v>
      </c>
      <c r="D29" s="578" t="s">
        <v>4649</v>
      </c>
      <c r="E29" s="578" t="s">
        <v>3219</v>
      </c>
      <c r="F29" s="579">
        <v>72</v>
      </c>
      <c r="G29" s="534" t="s">
        <v>68</v>
      </c>
      <c r="H29" s="534"/>
    </row>
    <row r="30" spans="1:8" s="43" customFormat="1" x14ac:dyDescent="0.25">
      <c r="A30" s="576">
        <v>21</v>
      </c>
      <c r="B30" s="577">
        <v>21</v>
      </c>
      <c r="C30" s="578" t="s">
        <v>4650</v>
      </c>
      <c r="D30" s="578" t="s">
        <v>1127</v>
      </c>
      <c r="E30" s="578" t="s">
        <v>45</v>
      </c>
      <c r="F30" s="579">
        <v>75</v>
      </c>
      <c r="G30" s="534" t="s">
        <v>68</v>
      </c>
      <c r="H30" s="534"/>
    </row>
    <row r="31" spans="1:8" s="43" customFormat="1" x14ac:dyDescent="0.25">
      <c r="A31" s="576">
        <v>22</v>
      </c>
      <c r="B31" s="85">
        <v>22</v>
      </c>
      <c r="C31" s="578" t="s">
        <v>4651</v>
      </c>
      <c r="D31" s="578" t="s">
        <v>393</v>
      </c>
      <c r="E31" s="578" t="s">
        <v>45</v>
      </c>
      <c r="F31" s="533">
        <v>81</v>
      </c>
      <c r="G31" s="534" t="s">
        <v>31</v>
      </c>
      <c r="H31" s="534"/>
    </row>
    <row r="32" spans="1:8" s="43" customFormat="1" x14ac:dyDescent="0.25">
      <c r="A32" s="576">
        <v>23</v>
      </c>
      <c r="B32" s="85">
        <v>23</v>
      </c>
      <c r="C32" s="578" t="s">
        <v>4652</v>
      </c>
      <c r="D32" s="578" t="s">
        <v>608</v>
      </c>
      <c r="E32" s="578" t="s">
        <v>95</v>
      </c>
      <c r="F32" s="579">
        <v>54</v>
      </c>
      <c r="G32" s="534" t="s">
        <v>4623</v>
      </c>
      <c r="H32" s="534"/>
    </row>
    <row r="33" spans="1:8" s="43" customFormat="1" x14ac:dyDescent="0.25">
      <c r="A33" s="576">
        <v>24</v>
      </c>
      <c r="B33" s="577">
        <v>24</v>
      </c>
      <c r="C33" s="578" t="s">
        <v>4653</v>
      </c>
      <c r="D33" s="578" t="s">
        <v>2237</v>
      </c>
      <c r="E33" s="578" t="s">
        <v>95</v>
      </c>
      <c r="F33" s="533">
        <v>100</v>
      </c>
      <c r="G33" s="534" t="s">
        <v>4433</v>
      </c>
      <c r="H33" s="534"/>
    </row>
    <row r="34" spans="1:8" s="43" customFormat="1" x14ac:dyDescent="0.25">
      <c r="A34" s="576">
        <v>25</v>
      </c>
      <c r="B34" s="577">
        <v>25</v>
      </c>
      <c r="C34" s="578" t="s">
        <v>4654</v>
      </c>
      <c r="D34" s="578" t="s">
        <v>4655</v>
      </c>
      <c r="E34" s="578" t="s">
        <v>95</v>
      </c>
      <c r="F34" s="579">
        <v>55</v>
      </c>
      <c r="G34" s="534" t="s">
        <v>4623</v>
      </c>
      <c r="H34" s="534"/>
    </row>
    <row r="35" spans="1:8" s="43" customFormat="1" x14ac:dyDescent="0.25">
      <c r="A35" s="576">
        <v>26</v>
      </c>
      <c r="B35" s="85">
        <v>26</v>
      </c>
      <c r="C35" s="578" t="s">
        <v>4656</v>
      </c>
      <c r="D35" s="578" t="s">
        <v>933</v>
      </c>
      <c r="E35" s="578" t="s">
        <v>15</v>
      </c>
      <c r="F35" s="533">
        <v>71</v>
      </c>
      <c r="G35" s="534" t="s">
        <v>68</v>
      </c>
      <c r="H35" s="534"/>
    </row>
    <row r="36" spans="1:8" s="43" customFormat="1" x14ac:dyDescent="0.25">
      <c r="A36" s="576">
        <v>27</v>
      </c>
      <c r="B36" s="85">
        <v>27</v>
      </c>
      <c r="C36" s="578" t="s">
        <v>4657</v>
      </c>
      <c r="D36" s="578" t="s">
        <v>57</v>
      </c>
      <c r="E36" s="578" t="s">
        <v>20</v>
      </c>
      <c r="F36" s="579">
        <v>66</v>
      </c>
      <c r="G36" s="534" t="s">
        <v>68</v>
      </c>
      <c r="H36" s="534"/>
    </row>
    <row r="37" spans="1:8" s="43" customFormat="1" x14ac:dyDescent="0.25">
      <c r="A37" s="576">
        <v>28</v>
      </c>
      <c r="B37" s="577">
        <v>28</v>
      </c>
      <c r="C37" s="578" t="s">
        <v>4658</v>
      </c>
      <c r="D37" s="578" t="s">
        <v>162</v>
      </c>
      <c r="E37" s="578" t="s">
        <v>312</v>
      </c>
      <c r="F37" s="533">
        <v>60</v>
      </c>
      <c r="G37" s="534" t="s">
        <v>4623</v>
      </c>
      <c r="H37" s="534"/>
    </row>
    <row r="38" spans="1:8" s="529" customFormat="1" x14ac:dyDescent="0.25">
      <c r="A38" s="576">
        <v>29</v>
      </c>
      <c r="B38" s="577">
        <v>29</v>
      </c>
      <c r="C38" s="578" t="s">
        <v>4659</v>
      </c>
      <c r="D38" s="578" t="s">
        <v>4660</v>
      </c>
      <c r="E38" s="578" t="s">
        <v>190</v>
      </c>
      <c r="F38" s="533">
        <v>74</v>
      </c>
      <c r="G38" s="534" t="s">
        <v>68</v>
      </c>
      <c r="H38" s="534"/>
    </row>
    <row r="39" spans="1:8" s="43" customFormat="1" x14ac:dyDescent="0.25">
      <c r="A39" s="576">
        <v>30</v>
      </c>
      <c r="B39" s="85">
        <v>30</v>
      </c>
      <c r="C39" s="578" t="s">
        <v>4661</v>
      </c>
      <c r="D39" s="578" t="s">
        <v>923</v>
      </c>
      <c r="E39" s="578" t="s">
        <v>341</v>
      </c>
      <c r="F39" s="533">
        <v>66</v>
      </c>
      <c r="G39" s="534" t="s">
        <v>68</v>
      </c>
      <c r="H39" s="534"/>
    </row>
    <row r="40" spans="1:8" s="43" customFormat="1" x14ac:dyDescent="0.25">
      <c r="A40" s="576">
        <v>31</v>
      </c>
      <c r="B40" s="85">
        <v>31</v>
      </c>
      <c r="C40" s="578" t="s">
        <v>4662</v>
      </c>
      <c r="D40" s="578" t="s">
        <v>145</v>
      </c>
      <c r="E40" s="578" t="s">
        <v>8</v>
      </c>
      <c r="F40" s="579">
        <v>96</v>
      </c>
      <c r="G40" s="534" t="s">
        <v>4433</v>
      </c>
      <c r="H40" s="534"/>
    </row>
    <row r="41" spans="1:8" s="43" customFormat="1" x14ac:dyDescent="0.25">
      <c r="A41" s="576">
        <v>32</v>
      </c>
      <c r="B41" s="577">
        <v>32</v>
      </c>
      <c r="C41" s="578" t="s">
        <v>4663</v>
      </c>
      <c r="D41" s="578" t="s">
        <v>4664</v>
      </c>
      <c r="E41" s="578" t="s">
        <v>8</v>
      </c>
      <c r="F41" s="579">
        <v>51</v>
      </c>
      <c r="G41" s="534" t="s">
        <v>4623</v>
      </c>
      <c r="H41" s="534"/>
    </row>
    <row r="42" spans="1:8" s="43" customFormat="1" x14ac:dyDescent="0.25">
      <c r="A42" s="576">
        <v>33</v>
      </c>
      <c r="B42" s="577">
        <v>33</v>
      </c>
      <c r="C42" s="578" t="s">
        <v>4665</v>
      </c>
      <c r="D42" s="578" t="s">
        <v>494</v>
      </c>
      <c r="E42" s="578" t="s">
        <v>8</v>
      </c>
      <c r="F42" s="533">
        <v>80</v>
      </c>
      <c r="G42" s="534" t="s">
        <v>31</v>
      </c>
      <c r="H42" s="534"/>
    </row>
    <row r="43" spans="1:8" s="43" customFormat="1" x14ac:dyDescent="0.25">
      <c r="A43" s="576">
        <v>34</v>
      </c>
      <c r="B43" s="85">
        <v>34</v>
      </c>
      <c r="C43" s="578" t="s">
        <v>4666</v>
      </c>
      <c r="D43" s="578" t="s">
        <v>4667</v>
      </c>
      <c r="E43" s="578" t="s">
        <v>8</v>
      </c>
      <c r="F43" s="579">
        <v>68</v>
      </c>
      <c r="G43" s="534" t="s">
        <v>68</v>
      </c>
      <c r="H43" s="534"/>
    </row>
    <row r="44" spans="1:8" s="43" customFormat="1" x14ac:dyDescent="0.25">
      <c r="A44" s="576">
        <v>35</v>
      </c>
      <c r="B44" s="85">
        <v>35</v>
      </c>
      <c r="C44" s="580" t="s">
        <v>4668</v>
      </c>
      <c r="D44" s="580" t="s">
        <v>57</v>
      </c>
      <c r="E44" s="580" t="s">
        <v>101</v>
      </c>
      <c r="F44" s="84">
        <v>0</v>
      </c>
      <c r="G44" s="581" t="s">
        <v>267</v>
      </c>
      <c r="H44" s="581"/>
    </row>
    <row r="45" spans="1:8" s="43" customFormat="1" x14ac:dyDescent="0.25">
      <c r="A45" s="576">
        <v>36</v>
      </c>
      <c r="B45" s="577">
        <v>36</v>
      </c>
      <c r="C45" s="578" t="s">
        <v>4669</v>
      </c>
      <c r="D45" s="578" t="s">
        <v>2473</v>
      </c>
      <c r="E45" s="578" t="s">
        <v>223</v>
      </c>
      <c r="F45" s="533">
        <v>55</v>
      </c>
      <c r="G45" s="534" t="s">
        <v>4623</v>
      </c>
      <c r="H45" s="534"/>
    </row>
    <row r="46" spans="1:8" s="43" customFormat="1" x14ac:dyDescent="0.25">
      <c r="A46" s="576">
        <v>37</v>
      </c>
      <c r="B46" s="577">
        <v>37</v>
      </c>
      <c r="C46" s="578" t="s">
        <v>4670</v>
      </c>
      <c r="D46" s="578" t="s">
        <v>4671</v>
      </c>
      <c r="E46" s="578" t="s">
        <v>223</v>
      </c>
      <c r="F46" s="533">
        <v>75</v>
      </c>
      <c r="G46" s="534" t="s">
        <v>68</v>
      </c>
      <c r="H46" s="534"/>
    </row>
    <row r="47" spans="1:8" s="43" customFormat="1" x14ac:dyDescent="0.25">
      <c r="A47" s="576">
        <v>38</v>
      </c>
      <c r="B47" s="85">
        <v>38</v>
      </c>
      <c r="C47" s="580" t="s">
        <v>4672</v>
      </c>
      <c r="D47" s="580" t="s">
        <v>2473</v>
      </c>
      <c r="E47" s="580" t="s">
        <v>1490</v>
      </c>
      <c r="F47" s="84">
        <v>75</v>
      </c>
      <c r="G47" s="581" t="s">
        <v>68</v>
      </c>
      <c r="H47" s="534"/>
    </row>
    <row r="48" spans="1:8" s="43" customFormat="1" x14ac:dyDescent="0.25">
      <c r="A48" s="576">
        <v>39</v>
      </c>
      <c r="B48" s="85">
        <v>39</v>
      </c>
      <c r="C48" s="578" t="s">
        <v>4673</v>
      </c>
      <c r="D48" s="580" t="s">
        <v>222</v>
      </c>
      <c r="E48" s="580" t="s">
        <v>25</v>
      </c>
      <c r="F48" s="84">
        <v>71</v>
      </c>
      <c r="G48" s="581" t="s">
        <v>68</v>
      </c>
      <c r="H48" s="534"/>
    </row>
    <row r="49" spans="1:8" x14ac:dyDescent="0.25">
      <c r="A49" s="576">
        <v>40</v>
      </c>
      <c r="B49" s="577">
        <v>40</v>
      </c>
      <c r="C49" s="578" t="s">
        <v>4674</v>
      </c>
      <c r="D49" s="580" t="s">
        <v>1666</v>
      </c>
      <c r="E49" s="580" t="s">
        <v>80</v>
      </c>
      <c r="F49" s="582">
        <v>78</v>
      </c>
      <c r="G49" s="581" t="s">
        <v>68</v>
      </c>
      <c r="H49" s="534"/>
    </row>
    <row r="50" spans="1:8" x14ac:dyDescent="0.25">
      <c r="A50" s="576">
        <v>41</v>
      </c>
      <c r="B50" s="577">
        <v>41</v>
      </c>
      <c r="C50" s="578" t="s">
        <v>4675</v>
      </c>
      <c r="D50" s="580" t="s">
        <v>3096</v>
      </c>
      <c r="E50" s="580" t="s">
        <v>116</v>
      </c>
      <c r="F50" s="582">
        <v>65</v>
      </c>
      <c r="G50" s="581" t="s">
        <v>68</v>
      </c>
      <c r="H50" s="534"/>
    </row>
    <row r="51" spans="1:8" x14ac:dyDescent="0.25">
      <c r="A51" s="576">
        <v>42</v>
      </c>
      <c r="B51" s="85">
        <v>42</v>
      </c>
      <c r="C51" s="578" t="s">
        <v>4676</v>
      </c>
      <c r="D51" s="580" t="s">
        <v>18</v>
      </c>
      <c r="E51" s="580" t="s">
        <v>446</v>
      </c>
      <c r="F51" s="84">
        <v>96</v>
      </c>
      <c r="G51" s="581" t="s">
        <v>4433</v>
      </c>
      <c r="H51" s="534"/>
    </row>
    <row r="52" spans="1:8" x14ac:dyDescent="0.25">
      <c r="A52" s="576">
        <v>43</v>
      </c>
      <c r="B52" s="85">
        <v>43</v>
      </c>
      <c r="C52" s="578" t="s">
        <v>4677</v>
      </c>
      <c r="D52" s="580" t="s">
        <v>138</v>
      </c>
      <c r="E52" s="580" t="s">
        <v>147</v>
      </c>
      <c r="F52" s="582">
        <v>81</v>
      </c>
      <c r="G52" s="581" t="s">
        <v>31</v>
      </c>
      <c r="H52" s="534"/>
    </row>
    <row r="53" spans="1:8" x14ac:dyDescent="0.25">
      <c r="A53" s="576">
        <v>44</v>
      </c>
      <c r="B53" s="577">
        <v>44</v>
      </c>
      <c r="C53" s="578" t="s">
        <v>4678</v>
      </c>
      <c r="D53" s="580" t="s">
        <v>239</v>
      </c>
      <c r="E53" s="580" t="s">
        <v>147</v>
      </c>
      <c r="F53" s="84">
        <v>87</v>
      </c>
      <c r="G53" s="581" t="s">
        <v>31</v>
      </c>
      <c r="H53" s="534"/>
    </row>
    <row r="54" spans="1:8" x14ac:dyDescent="0.25">
      <c r="A54" s="576">
        <v>45</v>
      </c>
      <c r="B54" s="577">
        <v>45</v>
      </c>
      <c r="C54" s="578" t="s">
        <v>4679</v>
      </c>
      <c r="D54" s="580" t="s">
        <v>138</v>
      </c>
      <c r="E54" s="580" t="s">
        <v>158</v>
      </c>
      <c r="F54" s="84">
        <v>77</v>
      </c>
      <c r="G54" s="581" t="s">
        <v>68</v>
      </c>
      <c r="H54" s="534"/>
    </row>
    <row r="55" spans="1:8" x14ac:dyDescent="0.25">
      <c r="A55" s="576">
        <v>46</v>
      </c>
      <c r="B55" s="85">
        <v>46</v>
      </c>
      <c r="C55" s="578" t="s">
        <v>4680</v>
      </c>
      <c r="D55" s="580" t="s">
        <v>4681</v>
      </c>
      <c r="E55" s="580" t="s">
        <v>243</v>
      </c>
      <c r="F55" s="582">
        <v>65</v>
      </c>
      <c r="G55" s="581" t="s">
        <v>68</v>
      </c>
      <c r="H55" s="534"/>
    </row>
    <row r="56" spans="1:8" x14ac:dyDescent="0.25">
      <c r="A56" s="576">
        <v>47</v>
      </c>
      <c r="B56" s="85">
        <v>47</v>
      </c>
      <c r="C56" s="578" t="s">
        <v>4682</v>
      </c>
      <c r="D56" s="578" t="s">
        <v>310</v>
      </c>
      <c r="E56" s="578" t="s">
        <v>137</v>
      </c>
      <c r="F56" s="533">
        <v>70</v>
      </c>
      <c r="G56" s="534" t="s">
        <v>68</v>
      </c>
      <c r="H56" s="534"/>
    </row>
    <row r="57" spans="1:8" x14ac:dyDescent="0.25">
      <c r="A57" s="576">
        <v>48</v>
      </c>
      <c r="B57" s="577">
        <v>48</v>
      </c>
      <c r="C57" s="578" t="s">
        <v>4683</v>
      </c>
      <c r="D57" s="578" t="s">
        <v>1166</v>
      </c>
      <c r="E57" s="578" t="s">
        <v>148</v>
      </c>
      <c r="F57" s="533">
        <v>78</v>
      </c>
      <c r="G57" s="534" t="s">
        <v>68</v>
      </c>
      <c r="H57" s="534"/>
    </row>
    <row r="58" spans="1:8" x14ac:dyDescent="0.25">
      <c r="A58" s="576">
        <v>49</v>
      </c>
      <c r="B58" s="577">
        <v>49</v>
      </c>
      <c r="C58" s="578" t="s">
        <v>4684</v>
      </c>
      <c r="D58" s="578" t="s">
        <v>2679</v>
      </c>
      <c r="E58" s="578" t="s">
        <v>9</v>
      </c>
      <c r="F58" s="533">
        <v>85</v>
      </c>
      <c r="G58" s="534" t="s">
        <v>31</v>
      </c>
      <c r="H58" s="534"/>
    </row>
    <row r="59" spans="1:8" x14ac:dyDescent="0.25">
      <c r="A59" s="576">
        <v>50</v>
      </c>
      <c r="B59" s="85">
        <v>50</v>
      </c>
      <c r="C59" s="578" t="s">
        <v>4685</v>
      </c>
      <c r="D59" s="578" t="s">
        <v>4686</v>
      </c>
      <c r="E59" s="578" t="s">
        <v>2689</v>
      </c>
      <c r="F59" s="579">
        <v>97</v>
      </c>
      <c r="G59" s="534" t="s">
        <v>4433</v>
      </c>
      <c r="H59" s="534"/>
    </row>
    <row r="60" spans="1:8" x14ac:dyDescent="0.25">
      <c r="A60" s="576">
        <v>51</v>
      </c>
      <c r="B60" s="577">
        <v>51</v>
      </c>
      <c r="C60" s="578" t="s">
        <v>4687</v>
      </c>
      <c r="D60" s="578" t="s">
        <v>53</v>
      </c>
      <c r="E60" s="578" t="s">
        <v>11</v>
      </c>
      <c r="F60" s="579">
        <v>72</v>
      </c>
      <c r="G60" s="534" t="s">
        <v>68</v>
      </c>
      <c r="H60" s="534"/>
    </row>
    <row r="61" spans="1:8" x14ac:dyDescent="0.25">
      <c r="A61" s="576">
        <v>52</v>
      </c>
      <c r="B61" s="577">
        <v>52</v>
      </c>
      <c r="C61" s="578" t="s">
        <v>4688</v>
      </c>
      <c r="D61" s="578" t="s">
        <v>18</v>
      </c>
      <c r="E61" s="578" t="s">
        <v>855</v>
      </c>
      <c r="F61" s="533">
        <v>80</v>
      </c>
      <c r="G61" s="534" t="s">
        <v>31</v>
      </c>
      <c r="H61" s="534"/>
    </row>
    <row r="62" spans="1:8" x14ac:dyDescent="0.25">
      <c r="A62" s="576">
        <v>53</v>
      </c>
      <c r="B62" s="85">
        <v>53</v>
      </c>
      <c r="C62" s="578" t="s">
        <v>4689</v>
      </c>
      <c r="D62" s="578" t="s">
        <v>4690</v>
      </c>
      <c r="E62" s="578" t="s">
        <v>4398</v>
      </c>
      <c r="F62" s="579">
        <v>80</v>
      </c>
      <c r="G62" s="534" t="s">
        <v>31</v>
      </c>
      <c r="H62" s="534"/>
    </row>
    <row r="63" spans="1:8" x14ac:dyDescent="0.25">
      <c r="A63" s="576">
        <v>54</v>
      </c>
      <c r="B63" s="577">
        <v>54</v>
      </c>
      <c r="C63" s="578" t="s">
        <v>4691</v>
      </c>
      <c r="D63" s="578" t="s">
        <v>4681</v>
      </c>
      <c r="E63" s="578" t="s">
        <v>3766</v>
      </c>
      <c r="F63" s="533">
        <v>81</v>
      </c>
      <c r="G63" s="534" t="s">
        <v>31</v>
      </c>
      <c r="H63" s="534"/>
    </row>
    <row r="64" spans="1:8" x14ac:dyDescent="0.25">
      <c r="A64" s="576">
        <v>55</v>
      </c>
      <c r="B64" s="577">
        <v>55</v>
      </c>
      <c r="C64" s="578" t="s">
        <v>4692</v>
      </c>
      <c r="D64" s="578" t="s">
        <v>4693</v>
      </c>
      <c r="E64" s="578" t="s">
        <v>59</v>
      </c>
      <c r="F64" s="579">
        <v>80</v>
      </c>
      <c r="G64" s="534" t="s">
        <v>31</v>
      </c>
      <c r="H64" s="534"/>
    </row>
    <row r="65" spans="1:8" x14ac:dyDescent="0.25">
      <c r="A65" s="576">
        <v>56</v>
      </c>
      <c r="B65" s="85">
        <v>56</v>
      </c>
      <c r="C65" s="578" t="s">
        <v>4694</v>
      </c>
      <c r="D65" s="578" t="s">
        <v>4695</v>
      </c>
      <c r="E65" s="578" t="s">
        <v>59</v>
      </c>
      <c r="F65" s="579">
        <v>97</v>
      </c>
      <c r="G65" s="534" t="s">
        <v>4433</v>
      </c>
      <c r="H65" s="534"/>
    </row>
    <row r="66" spans="1:8" x14ac:dyDescent="0.25">
      <c r="A66" s="576">
        <v>57</v>
      </c>
      <c r="B66" s="577">
        <v>57</v>
      </c>
      <c r="C66" s="578" t="s">
        <v>4696</v>
      </c>
      <c r="D66" s="578" t="s">
        <v>208</v>
      </c>
      <c r="E66" s="578" t="s">
        <v>60</v>
      </c>
      <c r="F66" s="579">
        <v>83</v>
      </c>
      <c r="G66" s="534" t="s">
        <v>31</v>
      </c>
      <c r="H66" s="534"/>
    </row>
    <row r="67" spans="1:8" x14ac:dyDescent="0.25">
      <c r="A67" s="576">
        <v>58</v>
      </c>
      <c r="B67" s="577">
        <v>58</v>
      </c>
      <c r="C67" s="578" t="s">
        <v>4697</v>
      </c>
      <c r="D67" s="578" t="s">
        <v>475</v>
      </c>
      <c r="E67" s="578" t="s">
        <v>4698</v>
      </c>
      <c r="F67" s="533">
        <v>69</v>
      </c>
      <c r="G67" s="534" t="s">
        <v>68</v>
      </c>
      <c r="H67" s="534"/>
    </row>
    <row r="68" spans="1:8" x14ac:dyDescent="0.25">
      <c r="A68" s="576">
        <v>59</v>
      </c>
      <c r="B68" s="85">
        <v>59</v>
      </c>
      <c r="C68" s="578" t="s">
        <v>4699</v>
      </c>
      <c r="D68" s="578" t="s">
        <v>933</v>
      </c>
      <c r="E68" s="578" t="s">
        <v>61</v>
      </c>
      <c r="F68" s="533">
        <v>81</v>
      </c>
      <c r="G68" s="534" t="s">
        <v>31</v>
      </c>
      <c r="H68" s="534"/>
    </row>
    <row r="69" spans="1:8" x14ac:dyDescent="0.25">
      <c r="A69" s="576">
        <v>60</v>
      </c>
      <c r="B69" s="577">
        <v>60</v>
      </c>
      <c r="C69" s="578" t="s">
        <v>4700</v>
      </c>
      <c r="D69" s="578" t="s">
        <v>1141</v>
      </c>
      <c r="E69" s="578" t="s">
        <v>823</v>
      </c>
      <c r="F69" s="579">
        <v>74</v>
      </c>
      <c r="G69" s="534" t="s">
        <v>68</v>
      </c>
      <c r="H69" s="534"/>
    </row>
    <row r="70" spans="1:8" x14ac:dyDescent="0.25">
      <c r="A70" s="576">
        <v>61</v>
      </c>
      <c r="B70" s="577">
        <v>61</v>
      </c>
      <c r="C70" s="578" t="s">
        <v>4701</v>
      </c>
      <c r="D70" s="578" t="s">
        <v>4702</v>
      </c>
      <c r="E70" s="578" t="s">
        <v>366</v>
      </c>
      <c r="F70" s="533">
        <v>81</v>
      </c>
      <c r="G70" s="534" t="s">
        <v>31</v>
      </c>
      <c r="H70" s="534"/>
    </row>
    <row r="71" spans="1:8" x14ac:dyDescent="0.25">
      <c r="A71" s="576">
        <v>62</v>
      </c>
      <c r="B71" s="85">
        <v>62</v>
      </c>
      <c r="C71" s="578" t="s">
        <v>4703</v>
      </c>
      <c r="D71" s="578" t="s">
        <v>82</v>
      </c>
      <c r="E71" s="578" t="s">
        <v>119</v>
      </c>
      <c r="F71" s="579">
        <v>75</v>
      </c>
      <c r="G71" s="534" t="s">
        <v>68</v>
      </c>
      <c r="H71" s="534"/>
    </row>
    <row r="72" spans="1:8" x14ac:dyDescent="0.25">
      <c r="A72" s="576">
        <v>63</v>
      </c>
      <c r="B72" s="577">
        <v>63</v>
      </c>
      <c r="C72" s="578" t="s">
        <v>4704</v>
      </c>
      <c r="D72" s="578" t="s">
        <v>1042</v>
      </c>
      <c r="E72" s="578" t="s">
        <v>120</v>
      </c>
      <c r="F72" s="579">
        <v>87</v>
      </c>
      <c r="G72" s="534" t="s">
        <v>31</v>
      </c>
      <c r="H72" s="534"/>
    </row>
    <row r="73" spans="1:8" x14ac:dyDescent="0.25">
      <c r="A73" s="576">
        <v>64</v>
      </c>
      <c r="B73" s="577">
        <v>64</v>
      </c>
      <c r="C73" s="578" t="s">
        <v>4705</v>
      </c>
      <c r="D73" s="578" t="s">
        <v>151</v>
      </c>
      <c r="E73" s="578" t="s">
        <v>64</v>
      </c>
      <c r="F73" s="533">
        <v>82</v>
      </c>
      <c r="G73" s="534" t="s">
        <v>31</v>
      </c>
      <c r="H73" s="534"/>
    </row>
    <row r="74" spans="1:8" x14ac:dyDescent="0.25">
      <c r="A74" s="576">
        <v>65</v>
      </c>
      <c r="B74" s="85">
        <v>65</v>
      </c>
      <c r="C74" s="578" t="s">
        <v>4706</v>
      </c>
      <c r="D74" s="578" t="s">
        <v>4707</v>
      </c>
      <c r="E74" s="578" t="s">
        <v>12</v>
      </c>
      <c r="F74" s="533">
        <v>81</v>
      </c>
      <c r="G74" s="534" t="s">
        <v>31</v>
      </c>
      <c r="H74" s="534"/>
    </row>
    <row r="75" spans="1:8" x14ac:dyDescent="0.25">
      <c r="A75" s="576">
        <v>66</v>
      </c>
      <c r="B75" s="577">
        <v>66</v>
      </c>
      <c r="C75" s="578" t="s">
        <v>4708</v>
      </c>
      <c r="D75" s="578" t="s">
        <v>4709</v>
      </c>
      <c r="E75" s="578" t="s">
        <v>265</v>
      </c>
      <c r="F75" s="579">
        <v>80</v>
      </c>
      <c r="G75" s="534" t="s">
        <v>31</v>
      </c>
      <c r="H75" s="534"/>
    </row>
    <row r="76" spans="1:8" x14ac:dyDescent="0.25">
      <c r="A76" s="576">
        <v>67</v>
      </c>
      <c r="B76" s="577">
        <v>67</v>
      </c>
      <c r="C76" s="578" t="s">
        <v>4710</v>
      </c>
      <c r="D76" s="578" t="s">
        <v>4711</v>
      </c>
      <c r="E76" s="578" t="s">
        <v>265</v>
      </c>
      <c r="F76" s="533">
        <v>90</v>
      </c>
      <c r="G76" s="534" t="s">
        <v>4433</v>
      </c>
      <c r="H76" s="534"/>
    </row>
    <row r="77" spans="1:8" x14ac:dyDescent="0.25">
      <c r="A77" s="576">
        <v>68</v>
      </c>
      <c r="B77" s="85">
        <v>68</v>
      </c>
      <c r="C77" s="578" t="s">
        <v>4712</v>
      </c>
      <c r="D77" s="578" t="s">
        <v>4713</v>
      </c>
      <c r="E77" s="578" t="s">
        <v>123</v>
      </c>
      <c r="F77" s="579">
        <v>58</v>
      </c>
      <c r="G77" s="534" t="s">
        <v>4623</v>
      </c>
      <c r="H77" s="534"/>
    </row>
    <row r="78" spans="1:8" x14ac:dyDescent="0.25">
      <c r="A78" s="576">
        <v>69</v>
      </c>
      <c r="B78" s="577">
        <v>69</v>
      </c>
      <c r="C78" s="578" t="s">
        <v>4714</v>
      </c>
      <c r="D78" s="578" t="s">
        <v>1743</v>
      </c>
      <c r="E78" s="578" t="s">
        <v>152</v>
      </c>
      <c r="F78" s="579">
        <v>97</v>
      </c>
      <c r="G78" s="534" t="s">
        <v>4433</v>
      </c>
      <c r="H78" s="534"/>
    </row>
    <row r="79" spans="1:8" x14ac:dyDescent="0.25">
      <c r="A79" s="576">
        <v>70</v>
      </c>
      <c r="B79" s="577">
        <v>70</v>
      </c>
      <c r="C79" s="578" t="s">
        <v>4715</v>
      </c>
      <c r="D79" s="578" t="s">
        <v>323</v>
      </c>
      <c r="E79" s="578" t="s">
        <v>161</v>
      </c>
      <c r="F79" s="579">
        <v>74</v>
      </c>
      <c r="G79" s="534" t="s">
        <v>68</v>
      </c>
      <c r="H79" s="534"/>
    </row>
    <row r="80" spans="1:8" x14ac:dyDescent="0.25">
      <c r="A80" s="576">
        <v>71</v>
      </c>
      <c r="B80" s="85">
        <v>71</v>
      </c>
      <c r="C80" s="578" t="s">
        <v>4716</v>
      </c>
      <c r="D80" s="578" t="s">
        <v>744</v>
      </c>
      <c r="E80" s="578" t="s">
        <v>24</v>
      </c>
      <c r="F80" s="533">
        <v>77</v>
      </c>
      <c r="G80" s="534" t="s">
        <v>68</v>
      </c>
      <c r="H80" s="534"/>
    </row>
    <row r="81" spans="1:8" x14ac:dyDescent="0.25">
      <c r="A81" s="576">
        <v>72</v>
      </c>
      <c r="B81" s="577">
        <v>72</v>
      </c>
      <c r="C81" s="578" t="s">
        <v>4717</v>
      </c>
      <c r="D81" s="578" t="s">
        <v>458</v>
      </c>
      <c r="E81" s="578" t="s">
        <v>66</v>
      </c>
      <c r="F81" s="533">
        <v>97</v>
      </c>
      <c r="G81" s="534" t="s">
        <v>4433</v>
      </c>
      <c r="H81" s="534"/>
    </row>
    <row r="82" spans="1:8" x14ac:dyDescent="0.25">
      <c r="A82" s="576">
        <v>73</v>
      </c>
      <c r="B82" s="577">
        <v>73</v>
      </c>
      <c r="C82" s="578" t="s">
        <v>4718</v>
      </c>
      <c r="D82" s="578" t="s">
        <v>42</v>
      </c>
      <c r="E82" s="578" t="s">
        <v>66</v>
      </c>
      <c r="F82" s="533">
        <v>55</v>
      </c>
      <c r="G82" s="534" t="s">
        <v>4623</v>
      </c>
      <c r="H82" s="534"/>
    </row>
    <row r="83" spans="1:8" x14ac:dyDescent="0.25">
      <c r="A83" s="576">
        <v>74</v>
      </c>
      <c r="B83" s="85">
        <v>74</v>
      </c>
      <c r="C83" s="578" t="s">
        <v>4719</v>
      </c>
      <c r="D83" s="578" t="s">
        <v>4720</v>
      </c>
      <c r="E83" s="578" t="s">
        <v>66</v>
      </c>
      <c r="F83" s="533">
        <v>58</v>
      </c>
      <c r="G83" s="534" t="s">
        <v>4623</v>
      </c>
      <c r="H83" s="534"/>
    </row>
    <row r="84" spans="1:8" ht="10.15" customHeight="1" x14ac:dyDescent="0.25">
      <c r="A84" s="4"/>
      <c r="B84" s="5"/>
      <c r="C84" s="39"/>
      <c r="D84" s="5"/>
      <c r="E84" s="32"/>
      <c r="F84" s="39"/>
      <c r="G84" s="5"/>
      <c r="H84" s="289"/>
    </row>
    <row r="85" spans="1:8" x14ac:dyDescent="0.25">
      <c r="A85" s="4"/>
      <c r="B85" s="4"/>
      <c r="C85" s="58" t="s">
        <v>4721</v>
      </c>
      <c r="E85" s="31"/>
      <c r="F85" s="57"/>
      <c r="G85" s="4"/>
      <c r="H85" s="569"/>
    </row>
    <row r="86" spans="1:8" s="649" customFormat="1" ht="47.25" x14ac:dyDescent="0.25">
      <c r="A86" s="647"/>
      <c r="B86" s="570" t="s">
        <v>105</v>
      </c>
      <c r="C86" s="648" t="s">
        <v>32</v>
      </c>
      <c r="D86" s="648" t="s">
        <v>33</v>
      </c>
      <c r="E86" s="648" t="s">
        <v>141</v>
      </c>
      <c r="F86" s="586" t="s">
        <v>336</v>
      </c>
      <c r="G86" s="502" t="s">
        <v>4</v>
      </c>
      <c r="H86" s="502" t="s">
        <v>0</v>
      </c>
    </row>
    <row r="87" spans="1:8" s="43" customFormat="1" x14ac:dyDescent="0.25">
      <c r="A87" s="576">
        <v>75</v>
      </c>
      <c r="B87" s="577">
        <v>1</v>
      </c>
      <c r="C87" s="578" t="s">
        <v>4722</v>
      </c>
      <c r="D87" s="578" t="s">
        <v>1330</v>
      </c>
      <c r="E87" s="578" t="s">
        <v>67</v>
      </c>
      <c r="F87" s="579">
        <v>80</v>
      </c>
      <c r="G87" s="534" t="s">
        <v>31</v>
      </c>
      <c r="H87" s="534"/>
    </row>
    <row r="88" spans="1:8" s="43" customFormat="1" x14ac:dyDescent="0.25">
      <c r="A88" s="576">
        <v>76</v>
      </c>
      <c r="B88" s="85">
        <v>2</v>
      </c>
      <c r="C88" s="578" t="s">
        <v>4723</v>
      </c>
      <c r="D88" s="578" t="s">
        <v>4724</v>
      </c>
      <c r="E88" s="578" t="s">
        <v>34</v>
      </c>
      <c r="F88" s="533">
        <v>75</v>
      </c>
      <c r="G88" s="534" t="s">
        <v>68</v>
      </c>
      <c r="H88" s="534"/>
    </row>
    <row r="89" spans="1:8" s="43" customFormat="1" x14ac:dyDescent="0.25">
      <c r="A89" s="576">
        <v>77</v>
      </c>
      <c r="B89" s="85">
        <v>3</v>
      </c>
      <c r="C89" s="578" t="s">
        <v>4725</v>
      </c>
      <c r="D89" s="578" t="s">
        <v>4367</v>
      </c>
      <c r="E89" s="578" t="s">
        <v>129</v>
      </c>
      <c r="F89" s="579">
        <v>73</v>
      </c>
      <c r="G89" s="534" t="s">
        <v>68</v>
      </c>
      <c r="H89" s="534"/>
    </row>
    <row r="90" spans="1:8" s="43" customFormat="1" x14ac:dyDescent="0.25">
      <c r="A90" s="576">
        <v>78</v>
      </c>
      <c r="B90" s="577">
        <v>4</v>
      </c>
      <c r="C90" s="578" t="s">
        <v>4726</v>
      </c>
      <c r="D90" s="578" t="s">
        <v>4727</v>
      </c>
      <c r="E90" s="578" t="s">
        <v>6</v>
      </c>
      <c r="F90" s="533">
        <v>70</v>
      </c>
      <c r="G90" s="534" t="s">
        <v>68</v>
      </c>
      <c r="H90" s="534"/>
    </row>
    <row r="91" spans="1:8" s="529" customFormat="1" x14ac:dyDescent="0.25">
      <c r="A91" s="576">
        <v>79</v>
      </c>
      <c r="B91" s="577">
        <v>5</v>
      </c>
      <c r="C91" s="578" t="s">
        <v>4728</v>
      </c>
      <c r="D91" s="578" t="s">
        <v>4729</v>
      </c>
      <c r="E91" s="578" t="s">
        <v>27</v>
      </c>
      <c r="F91" s="533">
        <v>73</v>
      </c>
      <c r="G91" s="534" t="s">
        <v>68</v>
      </c>
      <c r="H91" s="534"/>
    </row>
    <row r="92" spans="1:8" s="43" customFormat="1" x14ac:dyDescent="0.25">
      <c r="A92" s="576">
        <v>80</v>
      </c>
      <c r="B92" s="85">
        <v>6</v>
      </c>
      <c r="C92" s="578" t="s">
        <v>4730</v>
      </c>
      <c r="D92" s="578" t="s">
        <v>2411</v>
      </c>
      <c r="E92" s="578" t="s">
        <v>39</v>
      </c>
      <c r="F92" s="533">
        <v>93</v>
      </c>
      <c r="G92" s="534" t="s">
        <v>4731</v>
      </c>
      <c r="H92" s="534"/>
    </row>
    <row r="93" spans="1:8" s="43" customFormat="1" x14ac:dyDescent="0.25">
      <c r="A93" s="576">
        <v>81</v>
      </c>
      <c r="B93" s="85">
        <v>7</v>
      </c>
      <c r="C93" s="578" t="s">
        <v>4732</v>
      </c>
      <c r="D93" s="578" t="s">
        <v>90</v>
      </c>
      <c r="E93" s="578" t="s">
        <v>39</v>
      </c>
      <c r="F93" s="579">
        <v>86</v>
      </c>
      <c r="G93" s="534" t="s">
        <v>31</v>
      </c>
      <c r="H93" s="534"/>
    </row>
    <row r="94" spans="1:8" s="43" customFormat="1" x14ac:dyDescent="0.25">
      <c r="A94" s="576">
        <v>82</v>
      </c>
      <c r="B94" s="577">
        <v>8</v>
      </c>
      <c r="C94" s="578" t="s">
        <v>4733</v>
      </c>
      <c r="D94" s="578" t="s">
        <v>4734</v>
      </c>
      <c r="E94" s="578" t="s">
        <v>2376</v>
      </c>
      <c r="F94" s="579">
        <v>65</v>
      </c>
      <c r="G94" s="534" t="s">
        <v>68</v>
      </c>
      <c r="H94" s="534"/>
    </row>
    <row r="95" spans="1:8" s="43" customFormat="1" x14ac:dyDescent="0.25">
      <c r="A95" s="576">
        <v>83</v>
      </c>
      <c r="B95" s="577">
        <v>9</v>
      </c>
      <c r="C95" s="578" t="s">
        <v>4735</v>
      </c>
      <c r="D95" s="578" t="s">
        <v>2739</v>
      </c>
      <c r="E95" s="578" t="s">
        <v>95</v>
      </c>
      <c r="F95" s="533">
        <v>0</v>
      </c>
      <c r="G95" s="534" t="s">
        <v>267</v>
      </c>
      <c r="H95" s="534" t="s">
        <v>1808</v>
      </c>
    </row>
    <row r="96" spans="1:8" s="43" customFormat="1" x14ac:dyDescent="0.25">
      <c r="A96" s="576">
        <v>84</v>
      </c>
      <c r="B96" s="85">
        <v>10</v>
      </c>
      <c r="C96" s="578" t="s">
        <v>4736</v>
      </c>
      <c r="D96" s="578" t="s">
        <v>289</v>
      </c>
      <c r="E96" s="578" t="s">
        <v>95</v>
      </c>
      <c r="F96" s="579">
        <v>70</v>
      </c>
      <c r="G96" s="534" t="s">
        <v>68</v>
      </c>
      <c r="H96" s="534"/>
    </row>
    <row r="97" spans="1:8" s="43" customFormat="1" x14ac:dyDescent="0.25">
      <c r="A97" s="576">
        <v>85</v>
      </c>
      <c r="B97" s="85">
        <v>11</v>
      </c>
      <c r="C97" s="580" t="s">
        <v>4737</v>
      </c>
      <c r="D97" s="580" t="s">
        <v>289</v>
      </c>
      <c r="E97" s="580" t="s">
        <v>95</v>
      </c>
      <c r="F97" s="84">
        <v>76</v>
      </c>
      <c r="G97" s="581" t="s">
        <v>68</v>
      </c>
      <c r="H97" s="581"/>
    </row>
    <row r="98" spans="1:8" s="43" customFormat="1" x14ac:dyDescent="0.25">
      <c r="A98" s="576">
        <v>86</v>
      </c>
      <c r="B98" s="577">
        <v>12</v>
      </c>
      <c r="C98" s="578" t="s">
        <v>4738</v>
      </c>
      <c r="D98" s="578" t="s">
        <v>44</v>
      </c>
      <c r="E98" s="578" t="s">
        <v>47</v>
      </c>
      <c r="F98" s="533">
        <v>80</v>
      </c>
      <c r="G98" s="534" t="s">
        <v>31</v>
      </c>
      <c r="H98" s="534"/>
    </row>
    <row r="99" spans="1:8" s="43" customFormat="1" x14ac:dyDescent="0.25">
      <c r="A99" s="576">
        <v>87</v>
      </c>
      <c r="B99" s="577">
        <v>13</v>
      </c>
      <c r="C99" s="578" t="s">
        <v>4739</v>
      </c>
      <c r="D99" s="578" t="s">
        <v>18</v>
      </c>
      <c r="E99" s="578" t="s">
        <v>47</v>
      </c>
      <c r="F99" s="533">
        <v>80</v>
      </c>
      <c r="G99" s="534" t="s">
        <v>31</v>
      </c>
      <c r="H99" s="534"/>
    </row>
    <row r="100" spans="1:8" s="43" customFormat="1" x14ac:dyDescent="0.25">
      <c r="A100" s="576">
        <v>88</v>
      </c>
      <c r="B100" s="577">
        <v>14</v>
      </c>
      <c r="C100" s="578" t="s">
        <v>4740</v>
      </c>
      <c r="D100" s="578" t="s">
        <v>65</v>
      </c>
      <c r="E100" s="578" t="s">
        <v>324</v>
      </c>
      <c r="F100" s="533">
        <v>86</v>
      </c>
      <c r="G100" s="534" t="s">
        <v>31</v>
      </c>
      <c r="H100" s="534"/>
    </row>
    <row r="101" spans="1:8" s="43" customFormat="1" x14ac:dyDescent="0.25">
      <c r="A101" s="576">
        <v>89</v>
      </c>
      <c r="B101" s="577">
        <v>15</v>
      </c>
      <c r="C101" s="578" t="s">
        <v>4741</v>
      </c>
      <c r="D101" s="578" t="s">
        <v>18</v>
      </c>
      <c r="E101" s="578" t="s">
        <v>51</v>
      </c>
      <c r="F101" s="579">
        <v>73</v>
      </c>
      <c r="G101" s="534" t="s">
        <v>68</v>
      </c>
      <c r="H101" s="534"/>
    </row>
    <row r="102" spans="1:8" s="43" customFormat="1" x14ac:dyDescent="0.25">
      <c r="A102" s="576">
        <v>90</v>
      </c>
      <c r="B102" s="85">
        <v>16</v>
      </c>
      <c r="C102" s="578" t="s">
        <v>4742</v>
      </c>
      <c r="D102" s="578" t="s">
        <v>3981</v>
      </c>
      <c r="E102" s="578" t="s">
        <v>190</v>
      </c>
      <c r="F102" s="533">
        <v>85</v>
      </c>
      <c r="G102" s="534" t="s">
        <v>31</v>
      </c>
      <c r="H102" s="534"/>
    </row>
    <row r="103" spans="1:8" s="43" customFormat="1" x14ac:dyDescent="0.25">
      <c r="A103" s="576">
        <v>91</v>
      </c>
      <c r="B103" s="85">
        <v>17</v>
      </c>
      <c r="C103" s="578" t="s">
        <v>4743</v>
      </c>
      <c r="D103" s="578" t="s">
        <v>213</v>
      </c>
      <c r="E103" s="578" t="s">
        <v>21</v>
      </c>
      <c r="F103" s="579">
        <v>84</v>
      </c>
      <c r="G103" s="534" t="s">
        <v>31</v>
      </c>
      <c r="H103" s="534"/>
    </row>
    <row r="104" spans="1:8" s="43" customFormat="1" x14ac:dyDescent="0.25">
      <c r="A104" s="576">
        <v>92</v>
      </c>
      <c r="B104" s="577">
        <v>18</v>
      </c>
      <c r="C104" s="578" t="s">
        <v>4744</v>
      </c>
      <c r="D104" s="578" t="s">
        <v>150</v>
      </c>
      <c r="E104" s="578" t="s">
        <v>16</v>
      </c>
      <c r="F104" s="533">
        <v>70</v>
      </c>
      <c r="G104" s="534" t="s">
        <v>68</v>
      </c>
      <c r="H104" s="534"/>
    </row>
    <row r="105" spans="1:8" s="529" customFormat="1" x14ac:dyDescent="0.25">
      <c r="A105" s="576">
        <v>93</v>
      </c>
      <c r="B105" s="577">
        <v>19</v>
      </c>
      <c r="C105" s="578" t="s">
        <v>4745</v>
      </c>
      <c r="D105" s="578" t="s">
        <v>183</v>
      </c>
      <c r="E105" s="578" t="s">
        <v>341</v>
      </c>
      <c r="F105" s="533">
        <v>72</v>
      </c>
      <c r="G105" s="534" t="s">
        <v>68</v>
      </c>
      <c r="H105" s="534"/>
    </row>
    <row r="106" spans="1:8" s="43" customFormat="1" x14ac:dyDescent="0.25">
      <c r="A106" s="576">
        <v>94</v>
      </c>
      <c r="B106" s="85">
        <v>20</v>
      </c>
      <c r="C106" s="578" t="s">
        <v>4746</v>
      </c>
      <c r="D106" s="578" t="s">
        <v>50</v>
      </c>
      <c r="E106" s="578" t="s">
        <v>8</v>
      </c>
      <c r="F106" s="533">
        <v>93</v>
      </c>
      <c r="G106" s="534" t="s">
        <v>4731</v>
      </c>
      <c r="H106" s="534"/>
    </row>
    <row r="107" spans="1:8" s="43" customFormat="1" x14ac:dyDescent="0.25">
      <c r="A107" s="576">
        <v>95</v>
      </c>
      <c r="B107" s="85">
        <v>21</v>
      </c>
      <c r="C107" s="578" t="s">
        <v>4747</v>
      </c>
      <c r="D107" s="578" t="s">
        <v>4748</v>
      </c>
      <c r="E107" s="578" t="s">
        <v>8</v>
      </c>
      <c r="F107" s="579">
        <v>86</v>
      </c>
      <c r="G107" s="534" t="s">
        <v>31</v>
      </c>
      <c r="H107" s="534"/>
    </row>
    <row r="108" spans="1:8" s="43" customFormat="1" x14ac:dyDescent="0.25">
      <c r="A108" s="576">
        <v>96</v>
      </c>
      <c r="B108" s="577">
        <v>22</v>
      </c>
      <c r="C108" s="578" t="s">
        <v>4749</v>
      </c>
      <c r="D108" s="578" t="s">
        <v>4750</v>
      </c>
      <c r="E108" s="578" t="s">
        <v>8</v>
      </c>
      <c r="F108" s="579">
        <v>70</v>
      </c>
      <c r="G108" s="534" t="s">
        <v>68</v>
      </c>
      <c r="H108" s="534"/>
    </row>
    <row r="109" spans="1:8" s="43" customFormat="1" x14ac:dyDescent="0.25">
      <c r="A109" s="576">
        <v>97</v>
      </c>
      <c r="B109" s="577">
        <v>23</v>
      </c>
      <c r="C109" s="578" t="s">
        <v>4751</v>
      </c>
      <c r="D109" s="578" t="s">
        <v>18</v>
      </c>
      <c r="E109" s="578" t="s">
        <v>80</v>
      </c>
      <c r="F109" s="533">
        <v>73</v>
      </c>
      <c r="G109" s="534" t="s">
        <v>68</v>
      </c>
      <c r="H109" s="534"/>
    </row>
    <row r="110" spans="1:8" s="43" customFormat="1" x14ac:dyDescent="0.25">
      <c r="A110" s="576">
        <v>98</v>
      </c>
      <c r="B110" s="85">
        <v>24</v>
      </c>
      <c r="C110" s="578" t="s">
        <v>4752</v>
      </c>
      <c r="D110" s="578" t="s">
        <v>403</v>
      </c>
      <c r="E110" s="578" t="s">
        <v>80</v>
      </c>
      <c r="F110" s="579">
        <v>76</v>
      </c>
      <c r="G110" s="534" t="s">
        <v>68</v>
      </c>
      <c r="H110" s="534"/>
    </row>
    <row r="111" spans="1:8" s="43" customFormat="1" x14ac:dyDescent="0.25">
      <c r="A111" s="576">
        <v>99</v>
      </c>
      <c r="B111" s="85">
        <v>25</v>
      </c>
      <c r="C111" s="580" t="s">
        <v>4753</v>
      </c>
      <c r="D111" s="580" t="s">
        <v>4754</v>
      </c>
      <c r="E111" s="580" t="s">
        <v>80</v>
      </c>
      <c r="F111" s="84">
        <v>87</v>
      </c>
      <c r="G111" s="581" t="s">
        <v>31</v>
      </c>
      <c r="H111" s="581"/>
    </row>
    <row r="112" spans="1:8" s="43" customFormat="1" x14ac:dyDescent="0.25">
      <c r="A112" s="576">
        <v>100</v>
      </c>
      <c r="B112" s="577">
        <v>26</v>
      </c>
      <c r="C112" s="578" t="s">
        <v>4755</v>
      </c>
      <c r="D112" s="578" t="s">
        <v>57</v>
      </c>
      <c r="E112" s="578" t="s">
        <v>147</v>
      </c>
      <c r="F112" s="533">
        <v>76</v>
      </c>
      <c r="G112" s="534" t="s">
        <v>68</v>
      </c>
      <c r="H112" s="534"/>
    </row>
    <row r="113" spans="1:8" s="43" customFormat="1" x14ac:dyDescent="0.25">
      <c r="A113" s="576">
        <v>101</v>
      </c>
      <c r="B113" s="577">
        <v>27</v>
      </c>
      <c r="C113" s="578" t="s">
        <v>4756</v>
      </c>
      <c r="D113" s="578" t="s">
        <v>2684</v>
      </c>
      <c r="E113" s="578" t="s">
        <v>26</v>
      </c>
      <c r="F113" s="533">
        <v>80</v>
      </c>
      <c r="G113" s="534" t="s">
        <v>31</v>
      </c>
      <c r="H113" s="534"/>
    </row>
    <row r="114" spans="1:8" s="43" customFormat="1" x14ac:dyDescent="0.25">
      <c r="A114" s="576">
        <v>102</v>
      </c>
      <c r="B114" s="577">
        <v>28</v>
      </c>
      <c r="C114" s="578" t="s">
        <v>4757</v>
      </c>
      <c r="D114" s="578" t="s">
        <v>599</v>
      </c>
      <c r="E114" s="578" t="s">
        <v>26</v>
      </c>
      <c r="F114" s="533">
        <v>90</v>
      </c>
      <c r="G114" s="534" t="s">
        <v>4731</v>
      </c>
      <c r="H114" s="534"/>
    </row>
    <row r="115" spans="1:8" s="43" customFormat="1" x14ac:dyDescent="0.25">
      <c r="A115" s="576">
        <v>103</v>
      </c>
      <c r="B115" s="577">
        <v>29</v>
      </c>
      <c r="C115" s="578" t="s">
        <v>4758</v>
      </c>
      <c r="D115" s="578" t="s">
        <v>4759</v>
      </c>
      <c r="E115" s="578" t="s">
        <v>26</v>
      </c>
      <c r="F115" s="579">
        <v>95</v>
      </c>
      <c r="G115" s="534" t="s">
        <v>4731</v>
      </c>
      <c r="H115" s="534"/>
    </row>
    <row r="116" spans="1:8" s="43" customFormat="1" x14ac:dyDescent="0.25">
      <c r="A116" s="576">
        <v>104</v>
      </c>
      <c r="B116" s="85">
        <v>30</v>
      </c>
      <c r="C116" s="578" t="s">
        <v>4760</v>
      </c>
      <c r="D116" s="578" t="s">
        <v>2390</v>
      </c>
      <c r="E116" s="578" t="s">
        <v>137</v>
      </c>
      <c r="F116" s="533">
        <v>76</v>
      </c>
      <c r="G116" s="534" t="s">
        <v>68</v>
      </c>
      <c r="H116" s="534"/>
    </row>
    <row r="117" spans="1:8" s="43" customFormat="1" x14ac:dyDescent="0.25">
      <c r="A117" s="576">
        <v>105</v>
      </c>
      <c r="B117" s="85">
        <v>31</v>
      </c>
      <c r="C117" s="578" t="s">
        <v>4761</v>
      </c>
      <c r="D117" s="578" t="s">
        <v>3515</v>
      </c>
      <c r="E117" s="578" t="s">
        <v>11</v>
      </c>
      <c r="F117" s="579">
        <v>72</v>
      </c>
      <c r="G117" s="534" t="s">
        <v>68</v>
      </c>
      <c r="H117" s="534"/>
    </row>
    <row r="118" spans="1:8" s="43" customFormat="1" x14ac:dyDescent="0.25">
      <c r="A118" s="576">
        <v>106</v>
      </c>
      <c r="B118" s="577">
        <v>32</v>
      </c>
      <c r="C118" s="578" t="s">
        <v>4762</v>
      </c>
      <c r="D118" s="578" t="s">
        <v>4763</v>
      </c>
      <c r="E118" s="578" t="s">
        <v>423</v>
      </c>
      <c r="F118" s="533">
        <v>65</v>
      </c>
      <c r="G118" s="534" t="s">
        <v>68</v>
      </c>
      <c r="H118" s="534"/>
    </row>
    <row r="119" spans="1:8" s="529" customFormat="1" x14ac:dyDescent="0.25">
      <c r="A119" s="576">
        <v>107</v>
      </c>
      <c r="B119" s="577">
        <v>33</v>
      </c>
      <c r="C119" s="578" t="s">
        <v>4764</v>
      </c>
      <c r="D119" s="578" t="s">
        <v>74</v>
      </c>
      <c r="E119" s="578" t="s">
        <v>117</v>
      </c>
      <c r="F119" s="533">
        <v>65</v>
      </c>
      <c r="G119" s="534" t="s">
        <v>68</v>
      </c>
      <c r="H119" s="534"/>
    </row>
    <row r="120" spans="1:8" s="43" customFormat="1" x14ac:dyDescent="0.25">
      <c r="A120" s="576">
        <v>108</v>
      </c>
      <c r="B120" s="85">
        <v>34</v>
      </c>
      <c r="C120" s="578" t="s">
        <v>4765</v>
      </c>
      <c r="D120" s="578" t="s">
        <v>4766</v>
      </c>
      <c r="E120" s="578" t="s">
        <v>4767</v>
      </c>
      <c r="F120" s="533">
        <v>87</v>
      </c>
      <c r="G120" s="534" t="s">
        <v>68</v>
      </c>
      <c r="H120" s="534"/>
    </row>
    <row r="121" spans="1:8" s="43" customFormat="1" x14ac:dyDescent="0.25">
      <c r="A121" s="576">
        <v>109</v>
      </c>
      <c r="B121" s="85">
        <v>35</v>
      </c>
      <c r="C121" s="578" t="s">
        <v>4768</v>
      </c>
      <c r="D121" s="578" t="s">
        <v>284</v>
      </c>
      <c r="E121" s="578" t="s">
        <v>210</v>
      </c>
      <c r="F121" s="579">
        <v>75</v>
      </c>
      <c r="G121" s="534" t="s">
        <v>68</v>
      </c>
      <c r="H121" s="534"/>
    </row>
    <row r="122" spans="1:8" s="43" customFormat="1" x14ac:dyDescent="0.25">
      <c r="A122" s="576">
        <v>110</v>
      </c>
      <c r="B122" s="577">
        <v>36</v>
      </c>
      <c r="C122" s="578" t="s">
        <v>4769</v>
      </c>
      <c r="D122" s="578" t="s">
        <v>4568</v>
      </c>
      <c r="E122" s="578" t="s">
        <v>4770</v>
      </c>
      <c r="F122" s="579">
        <v>80</v>
      </c>
      <c r="G122" s="534" t="s">
        <v>31</v>
      </c>
      <c r="H122" s="534"/>
    </row>
    <row r="123" spans="1:8" s="43" customFormat="1" x14ac:dyDescent="0.25">
      <c r="A123" s="576">
        <v>111</v>
      </c>
      <c r="B123" s="577">
        <v>37</v>
      </c>
      <c r="C123" s="578" t="s">
        <v>4771</v>
      </c>
      <c r="D123" s="578" t="s">
        <v>183</v>
      </c>
      <c r="E123" s="578" t="s">
        <v>175</v>
      </c>
      <c r="F123" s="533">
        <v>70</v>
      </c>
      <c r="G123" s="534" t="s">
        <v>68</v>
      </c>
      <c r="H123" s="534"/>
    </row>
    <row r="124" spans="1:8" s="43" customFormat="1" x14ac:dyDescent="0.25">
      <c r="A124" s="576">
        <v>112</v>
      </c>
      <c r="B124" s="85">
        <v>38</v>
      </c>
      <c r="C124" s="578" t="s">
        <v>4772</v>
      </c>
      <c r="D124" s="578" t="s">
        <v>493</v>
      </c>
      <c r="E124" s="578" t="s">
        <v>61</v>
      </c>
      <c r="F124" s="579">
        <v>85</v>
      </c>
      <c r="G124" s="534" t="s">
        <v>31</v>
      </c>
      <c r="H124" s="534"/>
    </row>
    <row r="125" spans="1:8" s="43" customFormat="1" x14ac:dyDescent="0.25">
      <c r="A125" s="576">
        <v>113</v>
      </c>
      <c r="B125" s="85">
        <v>39</v>
      </c>
      <c r="C125" s="580" t="s">
        <v>4773</v>
      </c>
      <c r="D125" s="580" t="s">
        <v>3645</v>
      </c>
      <c r="E125" s="580" t="s">
        <v>120</v>
      </c>
      <c r="F125" s="84">
        <v>0</v>
      </c>
      <c r="G125" s="581" t="s">
        <v>267</v>
      </c>
      <c r="H125" s="581" t="s">
        <v>1808</v>
      </c>
    </row>
    <row r="126" spans="1:8" s="43" customFormat="1" x14ac:dyDescent="0.25">
      <c r="A126" s="576">
        <v>114</v>
      </c>
      <c r="B126" s="577">
        <v>40</v>
      </c>
      <c r="C126" s="578" t="s">
        <v>4774</v>
      </c>
      <c r="D126" s="578" t="s">
        <v>162</v>
      </c>
      <c r="E126" s="578" t="s">
        <v>87</v>
      </c>
      <c r="F126" s="533">
        <v>83</v>
      </c>
      <c r="G126" s="534" t="s">
        <v>31</v>
      </c>
      <c r="H126" s="534"/>
    </row>
    <row r="127" spans="1:8" s="43" customFormat="1" x14ac:dyDescent="0.25">
      <c r="A127" s="576">
        <v>115</v>
      </c>
      <c r="B127" s="577">
        <v>41</v>
      </c>
      <c r="C127" s="578" t="s">
        <v>4775</v>
      </c>
      <c r="D127" s="578" t="s">
        <v>162</v>
      </c>
      <c r="E127" s="578" t="s">
        <v>461</v>
      </c>
      <c r="F127" s="533">
        <v>95</v>
      </c>
      <c r="G127" s="534" t="s">
        <v>4731</v>
      </c>
      <c r="H127" s="534"/>
    </row>
    <row r="128" spans="1:8" s="43" customFormat="1" x14ac:dyDescent="0.25">
      <c r="A128" s="576">
        <v>116</v>
      </c>
      <c r="B128" s="577">
        <v>42</v>
      </c>
      <c r="C128" s="578" t="s">
        <v>4776</v>
      </c>
      <c r="D128" s="578" t="s">
        <v>171</v>
      </c>
      <c r="E128" s="578" t="s">
        <v>12</v>
      </c>
      <c r="F128" s="533">
        <v>87</v>
      </c>
      <c r="G128" s="534" t="s">
        <v>31</v>
      </c>
      <c r="H128" s="534"/>
    </row>
    <row r="129" spans="1:13" s="43" customFormat="1" x14ac:dyDescent="0.25">
      <c r="A129" s="576">
        <v>117</v>
      </c>
      <c r="B129" s="577">
        <v>43</v>
      </c>
      <c r="C129" s="578" t="s">
        <v>4777</v>
      </c>
      <c r="D129" s="578" t="s">
        <v>57</v>
      </c>
      <c r="E129" s="578" t="s">
        <v>12</v>
      </c>
      <c r="F129" s="579">
        <v>90</v>
      </c>
      <c r="G129" s="534" t="s">
        <v>4731</v>
      </c>
      <c r="H129" s="534"/>
    </row>
    <row r="130" spans="1:13" s="43" customFormat="1" x14ac:dyDescent="0.25">
      <c r="A130" s="576">
        <v>118</v>
      </c>
      <c r="B130" s="85">
        <v>44</v>
      </c>
      <c r="C130" s="578" t="s">
        <v>4778</v>
      </c>
      <c r="D130" s="578" t="s">
        <v>2259</v>
      </c>
      <c r="E130" s="578" t="s">
        <v>12</v>
      </c>
      <c r="F130" s="533">
        <v>76</v>
      </c>
      <c r="G130" s="534" t="s">
        <v>68</v>
      </c>
      <c r="H130" s="534"/>
    </row>
    <row r="131" spans="1:13" s="43" customFormat="1" x14ac:dyDescent="0.25">
      <c r="A131" s="576">
        <v>119</v>
      </c>
      <c r="B131" s="85">
        <v>45</v>
      </c>
      <c r="C131" s="578" t="s">
        <v>4779</v>
      </c>
      <c r="D131" s="578" t="s">
        <v>295</v>
      </c>
      <c r="E131" s="578" t="s">
        <v>123</v>
      </c>
      <c r="F131" s="579">
        <v>90</v>
      </c>
      <c r="G131" s="534" t="s">
        <v>4731</v>
      </c>
      <c r="H131" s="534"/>
    </row>
    <row r="132" spans="1:13" s="43" customFormat="1" x14ac:dyDescent="0.25">
      <c r="A132" s="576">
        <v>120</v>
      </c>
      <c r="B132" s="577">
        <v>46</v>
      </c>
      <c r="C132" s="578" t="s">
        <v>4780</v>
      </c>
      <c r="D132" s="578" t="s">
        <v>86</v>
      </c>
      <c r="E132" s="578" t="s">
        <v>152</v>
      </c>
      <c r="F132" s="533">
        <v>0</v>
      </c>
      <c r="G132" s="534" t="s">
        <v>267</v>
      </c>
      <c r="H132" s="534" t="s">
        <v>1808</v>
      </c>
    </row>
    <row r="133" spans="1:13" s="529" customFormat="1" x14ac:dyDescent="0.25">
      <c r="A133" s="576">
        <v>121</v>
      </c>
      <c r="B133" s="577">
        <v>47</v>
      </c>
      <c r="C133" s="578" t="s">
        <v>4781</v>
      </c>
      <c r="D133" s="578" t="s">
        <v>18</v>
      </c>
      <c r="E133" s="578" t="s">
        <v>161</v>
      </c>
      <c r="F133" s="533">
        <v>78</v>
      </c>
      <c r="G133" s="534" t="s">
        <v>68</v>
      </c>
      <c r="H133" s="534"/>
    </row>
    <row r="134" spans="1:13" s="43" customFormat="1" x14ac:dyDescent="0.25">
      <c r="A134" s="576">
        <v>122</v>
      </c>
      <c r="B134" s="85">
        <v>48</v>
      </c>
      <c r="C134" s="578" t="s">
        <v>4782</v>
      </c>
      <c r="D134" s="578" t="s">
        <v>4783</v>
      </c>
      <c r="E134" s="578" t="s">
        <v>244</v>
      </c>
      <c r="F134" s="533">
        <v>70</v>
      </c>
      <c r="G134" s="534" t="s">
        <v>68</v>
      </c>
      <c r="H134" s="534"/>
    </row>
    <row r="135" spans="1:13" x14ac:dyDescent="0.25">
      <c r="A135" s="4"/>
      <c r="B135" s="4"/>
      <c r="C135" s="57"/>
      <c r="E135" s="31"/>
      <c r="F135" s="57"/>
      <c r="G135" s="57"/>
      <c r="H135" s="33"/>
    </row>
    <row r="136" spans="1:13" x14ac:dyDescent="0.25">
      <c r="A136" s="4"/>
      <c r="B136" s="4"/>
      <c r="C136" s="58" t="s">
        <v>4784</v>
      </c>
      <c r="E136" s="31"/>
      <c r="F136" s="57"/>
      <c r="G136" s="4"/>
      <c r="H136" s="569"/>
    </row>
    <row r="137" spans="1:13" ht="47.25" x14ac:dyDescent="0.25">
      <c r="A137" s="583"/>
      <c r="B137" s="408" t="s">
        <v>105</v>
      </c>
      <c r="C137" s="584" t="s">
        <v>32</v>
      </c>
      <c r="D137" s="584" t="s">
        <v>33</v>
      </c>
      <c r="E137" s="585" t="s">
        <v>141</v>
      </c>
      <c r="F137" s="586" t="s">
        <v>336</v>
      </c>
      <c r="G137" s="502" t="s">
        <v>4</v>
      </c>
      <c r="H137" s="504" t="s">
        <v>0</v>
      </c>
      <c r="I137" s="8"/>
      <c r="J137" s="31"/>
      <c r="K137" s="31"/>
      <c r="L137" s="57"/>
      <c r="M137" s="57"/>
    </row>
    <row r="138" spans="1:13" x14ac:dyDescent="0.25">
      <c r="A138" s="576">
        <v>123</v>
      </c>
      <c r="B138" s="416">
        <v>1</v>
      </c>
      <c r="C138" s="588" t="s">
        <v>4785</v>
      </c>
      <c r="D138" s="588" t="s">
        <v>266</v>
      </c>
      <c r="E138" s="588" t="s">
        <v>34</v>
      </c>
      <c r="F138" s="589">
        <v>96</v>
      </c>
      <c r="G138" s="590" t="s">
        <v>4433</v>
      </c>
      <c r="H138" s="577"/>
      <c r="I138" s="8"/>
      <c r="J138" s="31"/>
      <c r="K138" s="31"/>
      <c r="L138" s="57"/>
      <c r="M138" s="57"/>
    </row>
    <row r="139" spans="1:13" x14ac:dyDescent="0.25">
      <c r="A139" s="576">
        <v>124</v>
      </c>
      <c r="B139" s="416">
        <v>2</v>
      </c>
      <c r="C139" s="588" t="s">
        <v>4786</v>
      </c>
      <c r="D139" s="588" t="s">
        <v>280</v>
      </c>
      <c r="E139" s="588" t="s">
        <v>34</v>
      </c>
      <c r="F139" s="589">
        <v>78</v>
      </c>
      <c r="G139" s="590" t="s">
        <v>68</v>
      </c>
      <c r="H139" s="577"/>
      <c r="I139" s="8"/>
      <c r="J139" s="31"/>
      <c r="K139" s="31"/>
      <c r="L139" s="89"/>
      <c r="M139" s="89"/>
    </row>
    <row r="140" spans="1:13" x14ac:dyDescent="0.25">
      <c r="A140" s="576">
        <v>125</v>
      </c>
      <c r="B140" s="416">
        <v>3</v>
      </c>
      <c r="C140" s="588" t="s">
        <v>4787</v>
      </c>
      <c r="D140" s="588" t="s">
        <v>301</v>
      </c>
      <c r="E140" s="588" t="s">
        <v>34</v>
      </c>
      <c r="F140" s="589">
        <v>85</v>
      </c>
      <c r="G140" s="590" t="s">
        <v>31</v>
      </c>
      <c r="H140" s="577"/>
    </row>
    <row r="141" spans="1:13" x14ac:dyDescent="0.25">
      <c r="A141" s="576">
        <v>126</v>
      </c>
      <c r="B141" s="416">
        <v>4</v>
      </c>
      <c r="C141" s="588" t="s">
        <v>4788</v>
      </c>
      <c r="D141" s="588" t="s">
        <v>4789</v>
      </c>
      <c r="E141" s="588" t="s">
        <v>129</v>
      </c>
      <c r="F141" s="589">
        <v>70</v>
      </c>
      <c r="G141" s="590" t="s">
        <v>68</v>
      </c>
      <c r="H141" s="577"/>
    </row>
    <row r="142" spans="1:13" x14ac:dyDescent="0.25">
      <c r="A142" s="576">
        <v>127</v>
      </c>
      <c r="B142" s="416">
        <v>5</v>
      </c>
      <c r="C142" s="588" t="s">
        <v>4790</v>
      </c>
      <c r="D142" s="588" t="s">
        <v>937</v>
      </c>
      <c r="E142" s="588" t="s">
        <v>199</v>
      </c>
      <c r="F142" s="589">
        <v>80</v>
      </c>
      <c r="G142" s="590" t="s">
        <v>31</v>
      </c>
      <c r="H142" s="577"/>
    </row>
    <row r="143" spans="1:13" x14ac:dyDescent="0.25">
      <c r="A143" s="576">
        <v>128</v>
      </c>
      <c r="B143" s="416">
        <v>6</v>
      </c>
      <c r="C143" s="588" t="s">
        <v>4791</v>
      </c>
      <c r="D143" s="588" t="s">
        <v>4792</v>
      </c>
      <c r="E143" s="588" t="s">
        <v>6</v>
      </c>
      <c r="F143" s="260">
        <v>90</v>
      </c>
      <c r="G143" s="590" t="s">
        <v>4433</v>
      </c>
      <c r="H143" s="577"/>
    </row>
    <row r="144" spans="1:13" x14ac:dyDescent="0.25">
      <c r="A144" s="576">
        <v>129</v>
      </c>
      <c r="B144" s="416">
        <v>7</v>
      </c>
      <c r="C144" s="588" t="s">
        <v>4793</v>
      </c>
      <c r="D144" s="588" t="s">
        <v>4367</v>
      </c>
      <c r="E144" s="588" t="s">
        <v>321</v>
      </c>
      <c r="F144" s="260">
        <v>96</v>
      </c>
      <c r="G144" s="590" t="s">
        <v>4433</v>
      </c>
      <c r="H144" s="577"/>
    </row>
    <row r="145" spans="1:8" x14ac:dyDescent="0.25">
      <c r="A145" s="576">
        <v>130</v>
      </c>
      <c r="B145" s="416">
        <v>8</v>
      </c>
      <c r="C145" s="588" t="s">
        <v>4794</v>
      </c>
      <c r="D145" s="588" t="s">
        <v>443</v>
      </c>
      <c r="E145" s="588" t="s">
        <v>39</v>
      </c>
      <c r="F145" s="260">
        <v>80</v>
      </c>
      <c r="G145" s="590" t="s">
        <v>31</v>
      </c>
      <c r="H145" s="577"/>
    </row>
    <row r="146" spans="1:8" x14ac:dyDescent="0.25">
      <c r="A146" s="576">
        <v>131</v>
      </c>
      <c r="B146" s="416">
        <v>9</v>
      </c>
      <c r="C146" s="588" t="s">
        <v>4795</v>
      </c>
      <c r="D146" s="588" t="s">
        <v>4796</v>
      </c>
      <c r="E146" s="588" t="s">
        <v>4797</v>
      </c>
      <c r="F146" s="260">
        <v>85</v>
      </c>
      <c r="G146" s="590" t="s">
        <v>31</v>
      </c>
      <c r="H146" s="577"/>
    </row>
    <row r="147" spans="1:8" x14ac:dyDescent="0.25">
      <c r="A147" s="576">
        <v>132</v>
      </c>
      <c r="B147" s="416">
        <v>10</v>
      </c>
      <c r="C147" s="588" t="s">
        <v>4798</v>
      </c>
      <c r="D147" s="588" t="s">
        <v>4207</v>
      </c>
      <c r="E147" s="588" t="s">
        <v>41</v>
      </c>
      <c r="F147" s="589">
        <v>70</v>
      </c>
      <c r="G147" s="590" t="s">
        <v>68</v>
      </c>
      <c r="H147" s="577"/>
    </row>
    <row r="148" spans="1:8" x14ac:dyDescent="0.25">
      <c r="A148" s="576">
        <v>133</v>
      </c>
      <c r="B148" s="416">
        <v>11</v>
      </c>
      <c r="C148" s="588" t="s">
        <v>4799</v>
      </c>
      <c r="D148" s="588" t="s">
        <v>50</v>
      </c>
      <c r="E148" s="588" t="s">
        <v>15</v>
      </c>
      <c r="F148" s="589">
        <v>85</v>
      </c>
      <c r="G148" s="590" t="s">
        <v>31</v>
      </c>
      <c r="H148" s="577"/>
    </row>
    <row r="149" spans="1:8" x14ac:dyDescent="0.25">
      <c r="A149" s="591">
        <v>134</v>
      </c>
      <c r="B149" s="416">
        <v>12</v>
      </c>
      <c r="C149" s="592" t="s">
        <v>4800</v>
      </c>
      <c r="D149" s="592" t="s">
        <v>4801</v>
      </c>
      <c r="E149" s="592" t="s">
        <v>15</v>
      </c>
      <c r="F149" s="593">
        <v>80</v>
      </c>
      <c r="G149" s="590" t="s">
        <v>31</v>
      </c>
      <c r="H149" s="577"/>
    </row>
    <row r="150" spans="1:8" x14ac:dyDescent="0.25">
      <c r="A150" s="576">
        <v>135</v>
      </c>
      <c r="B150" s="416">
        <v>13</v>
      </c>
      <c r="C150" s="588" t="s">
        <v>4802</v>
      </c>
      <c r="D150" s="588" t="s">
        <v>2974</v>
      </c>
      <c r="E150" s="588" t="s">
        <v>76</v>
      </c>
      <c r="F150" s="594">
        <v>85</v>
      </c>
      <c r="G150" s="590" t="s">
        <v>31</v>
      </c>
      <c r="H150" s="577"/>
    </row>
    <row r="151" spans="1:8" x14ac:dyDescent="0.25">
      <c r="A151" s="576">
        <v>136</v>
      </c>
      <c r="B151" s="416">
        <v>14</v>
      </c>
      <c r="C151" s="588" t="s">
        <v>4803</v>
      </c>
      <c r="D151" s="588" t="s">
        <v>128</v>
      </c>
      <c r="E151" s="588" t="s">
        <v>21</v>
      </c>
      <c r="F151" s="594">
        <v>99</v>
      </c>
      <c r="G151" s="590" t="s">
        <v>4433</v>
      </c>
      <c r="H151" s="577"/>
    </row>
    <row r="152" spans="1:8" x14ac:dyDescent="0.25">
      <c r="A152" s="576">
        <v>137</v>
      </c>
      <c r="B152" s="416">
        <v>15</v>
      </c>
      <c r="C152" s="588" t="s">
        <v>4804</v>
      </c>
      <c r="D152" s="588" t="s">
        <v>57</v>
      </c>
      <c r="E152" s="588" t="s">
        <v>313</v>
      </c>
      <c r="F152" s="594">
        <v>90</v>
      </c>
      <c r="G152" s="590" t="s">
        <v>4433</v>
      </c>
      <c r="H152" s="577"/>
    </row>
    <row r="153" spans="1:8" x14ac:dyDescent="0.25">
      <c r="A153" s="576">
        <v>138</v>
      </c>
      <c r="B153" s="416">
        <v>16</v>
      </c>
      <c r="C153" s="588" t="s">
        <v>4805</v>
      </c>
      <c r="D153" s="588" t="s">
        <v>4806</v>
      </c>
      <c r="E153" s="588" t="s">
        <v>8</v>
      </c>
      <c r="F153" s="594">
        <v>85</v>
      </c>
      <c r="G153" s="590" t="s">
        <v>31</v>
      </c>
      <c r="H153" s="577"/>
    </row>
    <row r="154" spans="1:8" x14ac:dyDescent="0.25">
      <c r="A154" s="576">
        <v>139</v>
      </c>
      <c r="B154" s="416">
        <v>17</v>
      </c>
      <c r="C154" s="588" t="s">
        <v>4807</v>
      </c>
      <c r="D154" s="588" t="s">
        <v>4808</v>
      </c>
      <c r="E154" s="588" t="s">
        <v>8</v>
      </c>
      <c r="F154" s="594">
        <v>90</v>
      </c>
      <c r="G154" s="590" t="s">
        <v>4433</v>
      </c>
      <c r="H154" s="577"/>
    </row>
    <row r="155" spans="1:8" x14ac:dyDescent="0.25">
      <c r="A155" s="576">
        <v>140</v>
      </c>
      <c r="B155" s="416">
        <v>18</v>
      </c>
      <c r="C155" s="588" t="s">
        <v>4809</v>
      </c>
      <c r="D155" s="588" t="s">
        <v>44</v>
      </c>
      <c r="E155" s="588" t="s">
        <v>101</v>
      </c>
      <c r="F155" s="594">
        <v>80</v>
      </c>
      <c r="G155" s="590" t="s">
        <v>31</v>
      </c>
      <c r="H155" s="577"/>
    </row>
    <row r="156" spans="1:8" x14ac:dyDescent="0.25">
      <c r="A156" s="576">
        <v>141</v>
      </c>
      <c r="B156" s="416">
        <v>19</v>
      </c>
      <c r="C156" s="588" t="s">
        <v>4810</v>
      </c>
      <c r="D156" s="588" t="s">
        <v>1141</v>
      </c>
      <c r="E156" s="588" t="s">
        <v>101</v>
      </c>
      <c r="F156" s="594">
        <v>96</v>
      </c>
      <c r="G156" s="590" t="s">
        <v>4433</v>
      </c>
      <c r="H156" s="577"/>
    </row>
    <row r="157" spans="1:8" x14ac:dyDescent="0.25">
      <c r="A157" s="576">
        <v>142</v>
      </c>
      <c r="B157" s="416">
        <v>20</v>
      </c>
      <c r="C157" s="588" t="s">
        <v>4811</v>
      </c>
      <c r="D157" s="588" t="s">
        <v>4812</v>
      </c>
      <c r="E157" s="588" t="s">
        <v>80</v>
      </c>
      <c r="F157" s="594">
        <v>75</v>
      </c>
      <c r="G157" s="590" t="s">
        <v>68</v>
      </c>
      <c r="H157" s="577"/>
    </row>
    <row r="158" spans="1:8" x14ac:dyDescent="0.25">
      <c r="A158" s="576">
        <v>143</v>
      </c>
      <c r="B158" s="416">
        <v>21</v>
      </c>
      <c r="C158" s="588" t="s">
        <v>4813</v>
      </c>
      <c r="D158" s="588" t="s">
        <v>128</v>
      </c>
      <c r="E158" s="588" t="s">
        <v>80</v>
      </c>
      <c r="F158" s="594">
        <v>78</v>
      </c>
      <c r="G158" s="590" t="s">
        <v>68</v>
      </c>
      <c r="H158" s="577"/>
    </row>
    <row r="159" spans="1:8" x14ac:dyDescent="0.25">
      <c r="A159" s="576">
        <v>144</v>
      </c>
      <c r="B159" s="416">
        <v>22</v>
      </c>
      <c r="C159" s="588" t="s">
        <v>4814</v>
      </c>
      <c r="D159" s="588" t="s">
        <v>4815</v>
      </c>
      <c r="E159" s="588" t="s">
        <v>116</v>
      </c>
      <c r="F159" s="594">
        <v>75</v>
      </c>
      <c r="G159" s="590" t="s">
        <v>68</v>
      </c>
      <c r="H159" s="577"/>
    </row>
    <row r="160" spans="1:8" x14ac:dyDescent="0.25">
      <c r="A160" s="576">
        <v>145</v>
      </c>
      <c r="B160" s="416">
        <v>23</v>
      </c>
      <c r="C160" s="592" t="s">
        <v>4816</v>
      </c>
      <c r="D160" s="588" t="s">
        <v>4817</v>
      </c>
      <c r="E160" s="588" t="s">
        <v>22</v>
      </c>
      <c r="F160" s="595">
        <v>70</v>
      </c>
      <c r="G160" s="590" t="s">
        <v>68</v>
      </c>
      <c r="H160" s="577"/>
    </row>
    <row r="161" spans="1:8" x14ac:dyDescent="0.25">
      <c r="A161" s="576">
        <v>146</v>
      </c>
      <c r="B161" s="416">
        <v>24</v>
      </c>
      <c r="C161" s="588" t="s">
        <v>4818</v>
      </c>
      <c r="D161" s="588" t="s">
        <v>159</v>
      </c>
      <c r="E161" s="588" t="s">
        <v>173</v>
      </c>
      <c r="F161" s="594">
        <v>70</v>
      </c>
      <c r="G161" s="590" t="s">
        <v>68</v>
      </c>
      <c r="H161" s="577"/>
    </row>
    <row r="162" spans="1:8" x14ac:dyDescent="0.25">
      <c r="A162" s="576">
        <v>147</v>
      </c>
      <c r="B162" s="416">
        <v>25</v>
      </c>
      <c r="C162" s="588" t="s">
        <v>4819</v>
      </c>
      <c r="D162" s="588" t="s">
        <v>284</v>
      </c>
      <c r="E162" s="588" t="s">
        <v>173</v>
      </c>
      <c r="F162" s="594">
        <v>80</v>
      </c>
      <c r="G162" s="590" t="s">
        <v>31</v>
      </c>
      <c r="H162" s="577"/>
    </row>
    <row r="163" spans="1:8" x14ac:dyDescent="0.25">
      <c r="A163" s="576">
        <v>148</v>
      </c>
      <c r="B163" s="416">
        <v>26</v>
      </c>
      <c r="C163" s="588" t="s">
        <v>4820</v>
      </c>
      <c r="D163" s="588" t="s">
        <v>2974</v>
      </c>
      <c r="E163" s="588" t="s">
        <v>26</v>
      </c>
      <c r="F163" s="594">
        <v>80</v>
      </c>
      <c r="G163" s="590" t="s">
        <v>31</v>
      </c>
      <c r="H163" s="577"/>
    </row>
    <row r="164" spans="1:8" x14ac:dyDescent="0.25">
      <c r="A164" s="576">
        <v>149</v>
      </c>
      <c r="B164" s="416">
        <v>27</v>
      </c>
      <c r="C164" s="588" t="s">
        <v>4821</v>
      </c>
      <c r="D164" s="588" t="s">
        <v>46</v>
      </c>
      <c r="E164" s="588" t="s">
        <v>11</v>
      </c>
      <c r="F164" s="594">
        <v>70</v>
      </c>
      <c r="G164" s="590" t="s">
        <v>68</v>
      </c>
      <c r="H164" s="577"/>
    </row>
    <row r="165" spans="1:8" x14ac:dyDescent="0.25">
      <c r="A165" s="576">
        <v>150</v>
      </c>
      <c r="B165" s="416">
        <v>28</v>
      </c>
      <c r="C165" s="588" t="s">
        <v>4816</v>
      </c>
      <c r="D165" s="588" t="s">
        <v>4822</v>
      </c>
      <c r="E165" s="588" t="s">
        <v>11</v>
      </c>
      <c r="F165" s="594">
        <v>96</v>
      </c>
      <c r="G165" s="590" t="s">
        <v>4433</v>
      </c>
      <c r="H165" s="577"/>
    </row>
    <row r="166" spans="1:8" x14ac:dyDescent="0.25">
      <c r="A166" s="576">
        <v>151</v>
      </c>
      <c r="B166" s="416">
        <v>29</v>
      </c>
      <c r="C166" s="588" t="s">
        <v>4823</v>
      </c>
      <c r="D166" s="588" t="s">
        <v>361</v>
      </c>
      <c r="E166" s="588" t="s">
        <v>81</v>
      </c>
      <c r="F166" s="594">
        <v>80</v>
      </c>
      <c r="G166" s="590" t="s">
        <v>31</v>
      </c>
      <c r="H166" s="577"/>
    </row>
    <row r="167" spans="1:8" x14ac:dyDescent="0.25">
      <c r="A167" s="576">
        <v>152</v>
      </c>
      <c r="B167" s="416">
        <v>30</v>
      </c>
      <c r="C167" s="588" t="s">
        <v>4824</v>
      </c>
      <c r="D167" s="588" t="s">
        <v>18</v>
      </c>
      <c r="E167" s="588" t="s">
        <v>2326</v>
      </c>
      <c r="F167" s="594">
        <v>80</v>
      </c>
      <c r="G167" s="590" t="s">
        <v>31</v>
      </c>
      <c r="H167" s="577"/>
    </row>
    <row r="168" spans="1:8" x14ac:dyDescent="0.25">
      <c r="A168" s="576">
        <v>153</v>
      </c>
      <c r="B168" s="416">
        <v>31</v>
      </c>
      <c r="C168" s="588" t="s">
        <v>4825</v>
      </c>
      <c r="D168" s="588" t="s">
        <v>264</v>
      </c>
      <c r="E168" s="588" t="s">
        <v>855</v>
      </c>
      <c r="F168" s="594">
        <v>85</v>
      </c>
      <c r="G168" s="590" t="s">
        <v>31</v>
      </c>
      <c r="H168" s="577"/>
    </row>
    <row r="169" spans="1:8" x14ac:dyDescent="0.25">
      <c r="A169" s="576">
        <v>154</v>
      </c>
      <c r="B169" s="416">
        <v>32</v>
      </c>
      <c r="C169" s="588" t="s">
        <v>4826</v>
      </c>
      <c r="D169" s="588" t="s">
        <v>4827</v>
      </c>
      <c r="E169" s="588" t="s">
        <v>855</v>
      </c>
      <c r="F169" s="594">
        <v>80</v>
      </c>
      <c r="G169" s="590" t="s">
        <v>31</v>
      </c>
      <c r="H169" s="596"/>
    </row>
    <row r="170" spans="1:8" x14ac:dyDescent="0.25">
      <c r="A170" s="576">
        <v>155</v>
      </c>
      <c r="B170" s="416">
        <v>33</v>
      </c>
      <c r="C170" s="588" t="s">
        <v>4828</v>
      </c>
      <c r="D170" s="588" t="s">
        <v>2775</v>
      </c>
      <c r="E170" s="588" t="s">
        <v>1305</v>
      </c>
      <c r="F170" s="594">
        <v>70</v>
      </c>
      <c r="G170" s="590" t="s">
        <v>68</v>
      </c>
      <c r="H170" s="577"/>
    </row>
    <row r="171" spans="1:8" x14ac:dyDescent="0.25">
      <c r="A171" s="576">
        <v>156</v>
      </c>
      <c r="B171" s="416">
        <v>34</v>
      </c>
      <c r="C171" s="588" t="s">
        <v>4829</v>
      </c>
      <c r="D171" s="588" t="s">
        <v>194</v>
      </c>
      <c r="E171" s="588" t="s">
        <v>210</v>
      </c>
      <c r="F171" s="594">
        <v>80</v>
      </c>
      <c r="G171" s="590" t="s">
        <v>31</v>
      </c>
      <c r="H171" s="577"/>
    </row>
    <row r="172" spans="1:8" x14ac:dyDescent="0.25">
      <c r="A172" s="576">
        <v>157</v>
      </c>
      <c r="B172" s="416">
        <v>35</v>
      </c>
      <c r="C172" s="588" t="s">
        <v>4830</v>
      </c>
      <c r="D172" s="588" t="s">
        <v>1130</v>
      </c>
      <c r="E172" s="588" t="s">
        <v>61</v>
      </c>
      <c r="F172" s="594">
        <v>76</v>
      </c>
      <c r="G172" s="590" t="s">
        <v>68</v>
      </c>
      <c r="H172" s="597"/>
    </row>
    <row r="173" spans="1:8" x14ac:dyDescent="0.25">
      <c r="A173" s="576">
        <v>158</v>
      </c>
      <c r="B173" s="416">
        <v>36</v>
      </c>
      <c r="C173" s="588" t="s">
        <v>4831</v>
      </c>
      <c r="D173" s="588" t="s">
        <v>102</v>
      </c>
      <c r="E173" s="588" t="s">
        <v>61</v>
      </c>
      <c r="F173" s="594">
        <v>85</v>
      </c>
      <c r="G173" s="590" t="s">
        <v>31</v>
      </c>
      <c r="H173" s="577"/>
    </row>
    <row r="174" spans="1:8" x14ac:dyDescent="0.25">
      <c r="A174" s="576">
        <v>159</v>
      </c>
      <c r="B174" s="416">
        <v>37</v>
      </c>
      <c r="C174" s="588" t="s">
        <v>4832</v>
      </c>
      <c r="D174" s="588" t="s">
        <v>113</v>
      </c>
      <c r="E174" s="588" t="s">
        <v>64</v>
      </c>
      <c r="F174" s="594">
        <v>96</v>
      </c>
      <c r="G174" s="590" t="s">
        <v>4433</v>
      </c>
      <c r="H174" s="577"/>
    </row>
    <row r="175" spans="1:8" x14ac:dyDescent="0.25">
      <c r="A175" s="576">
        <v>160</v>
      </c>
      <c r="B175" s="416">
        <v>38</v>
      </c>
      <c r="C175" s="588" t="s">
        <v>4833</v>
      </c>
      <c r="D175" s="588" t="s">
        <v>4834</v>
      </c>
      <c r="E175" s="588" t="s">
        <v>12</v>
      </c>
      <c r="F175" s="594">
        <v>70</v>
      </c>
      <c r="G175" s="590" t="s">
        <v>68</v>
      </c>
      <c r="H175" s="577"/>
    </row>
    <row r="176" spans="1:8" x14ac:dyDescent="0.25">
      <c r="A176" s="576">
        <v>161</v>
      </c>
      <c r="B176" s="416">
        <v>39</v>
      </c>
      <c r="C176" s="588" t="s">
        <v>4835</v>
      </c>
      <c r="D176" s="588" t="s">
        <v>253</v>
      </c>
      <c r="E176" s="588" t="s">
        <v>12</v>
      </c>
      <c r="F176" s="594">
        <v>80</v>
      </c>
      <c r="G176" s="590" t="s">
        <v>31</v>
      </c>
      <c r="H176" s="577"/>
    </row>
    <row r="177" spans="1:8" x14ac:dyDescent="0.25">
      <c r="A177" s="576">
        <v>162</v>
      </c>
      <c r="B177" s="416">
        <v>40</v>
      </c>
      <c r="C177" s="588" t="s">
        <v>4836</v>
      </c>
      <c r="D177" s="588" t="s">
        <v>46</v>
      </c>
      <c r="E177" s="588" t="s">
        <v>12</v>
      </c>
      <c r="F177" s="594">
        <v>80</v>
      </c>
      <c r="G177" s="590" t="s">
        <v>31</v>
      </c>
      <c r="H177" s="577"/>
    </row>
    <row r="178" spans="1:8" x14ac:dyDescent="0.25">
      <c r="A178" s="576">
        <v>163</v>
      </c>
      <c r="B178" s="416">
        <v>41</v>
      </c>
      <c r="C178" s="588" t="s">
        <v>4837</v>
      </c>
      <c r="D178" s="588" t="s">
        <v>56</v>
      </c>
      <c r="E178" s="588" t="s">
        <v>12</v>
      </c>
      <c r="F178" s="594">
        <v>70</v>
      </c>
      <c r="G178" s="590" t="s">
        <v>68</v>
      </c>
      <c r="H178" s="577"/>
    </row>
    <row r="179" spans="1:8" x14ac:dyDescent="0.25">
      <c r="A179" s="576">
        <v>164</v>
      </c>
      <c r="B179" s="416">
        <v>42</v>
      </c>
      <c r="C179" s="588" t="s">
        <v>4838</v>
      </c>
      <c r="D179" s="588" t="s">
        <v>295</v>
      </c>
      <c r="E179" s="588" t="s">
        <v>123</v>
      </c>
      <c r="F179" s="594">
        <v>90</v>
      </c>
      <c r="G179" s="590" t="s">
        <v>4433</v>
      </c>
      <c r="H179" s="577"/>
    </row>
    <row r="180" spans="1:8" x14ac:dyDescent="0.25">
      <c r="A180" s="576">
        <v>165</v>
      </c>
      <c r="B180" s="416">
        <v>43</v>
      </c>
      <c r="C180" s="588" t="s">
        <v>4839</v>
      </c>
      <c r="D180" s="588" t="s">
        <v>4840</v>
      </c>
      <c r="E180" s="588" t="s">
        <v>139</v>
      </c>
      <c r="F180" s="594">
        <v>78</v>
      </c>
      <c r="G180" s="590" t="s">
        <v>68</v>
      </c>
      <c r="H180" s="577"/>
    </row>
    <row r="181" spans="1:8" x14ac:dyDescent="0.25">
      <c r="A181" s="576">
        <v>166</v>
      </c>
      <c r="B181" s="416">
        <v>44</v>
      </c>
      <c r="C181" s="588" t="s">
        <v>4841</v>
      </c>
      <c r="D181" s="588" t="s">
        <v>44</v>
      </c>
      <c r="E181" s="588" t="s">
        <v>140</v>
      </c>
      <c r="F181" s="594">
        <v>75</v>
      </c>
      <c r="G181" s="590" t="s">
        <v>68</v>
      </c>
      <c r="H181" s="577"/>
    </row>
    <row r="182" spans="1:8" x14ac:dyDescent="0.25">
      <c r="A182" s="576">
        <v>167</v>
      </c>
      <c r="B182" s="416">
        <v>45</v>
      </c>
      <c r="C182" s="588" t="s">
        <v>4842</v>
      </c>
      <c r="D182" s="588" t="s">
        <v>146</v>
      </c>
      <c r="E182" s="588" t="s">
        <v>66</v>
      </c>
      <c r="F182" s="594">
        <v>80</v>
      </c>
      <c r="G182" s="590" t="s">
        <v>31</v>
      </c>
      <c r="H182" s="577"/>
    </row>
    <row r="183" spans="1:8" x14ac:dyDescent="0.25">
      <c r="A183" s="4"/>
      <c r="B183" s="181"/>
      <c r="C183" s="598"/>
      <c r="D183" s="598"/>
      <c r="E183" s="598"/>
      <c r="F183" s="599"/>
      <c r="G183" s="600"/>
      <c r="H183" s="601"/>
    </row>
    <row r="184" spans="1:8" x14ac:dyDescent="0.25">
      <c r="A184" s="4"/>
      <c r="B184" s="4"/>
      <c r="C184" s="58" t="s">
        <v>4843</v>
      </c>
      <c r="E184" s="31"/>
      <c r="F184" s="57"/>
      <c r="G184" s="4"/>
      <c r="H184" s="569"/>
    </row>
    <row r="185" spans="1:8" s="574" customFormat="1" ht="18.75" x14ac:dyDescent="0.3">
      <c r="A185" s="473"/>
      <c r="B185" s="570" t="s">
        <v>105</v>
      </c>
      <c r="C185" s="570" t="s">
        <v>32</v>
      </c>
      <c r="D185" s="571" t="s">
        <v>4618</v>
      </c>
      <c r="E185" s="571"/>
      <c r="F185" s="570" t="s">
        <v>2892</v>
      </c>
      <c r="G185" s="572" t="s">
        <v>4619</v>
      </c>
      <c r="H185" s="573" t="s">
        <v>0</v>
      </c>
    </row>
    <row r="186" spans="1:8" s="43" customFormat="1" x14ac:dyDescent="0.25">
      <c r="A186" s="576">
        <v>168</v>
      </c>
      <c r="B186" s="577">
        <v>1</v>
      </c>
      <c r="C186" s="419" t="s">
        <v>4844</v>
      </c>
      <c r="D186" s="88" t="s">
        <v>4845</v>
      </c>
      <c r="E186" s="88" t="s">
        <v>34</v>
      </c>
      <c r="F186" s="419">
        <v>74</v>
      </c>
      <c r="G186" s="419" t="s">
        <v>68</v>
      </c>
      <c r="H186" s="577"/>
    </row>
    <row r="187" spans="1:8" s="43" customFormat="1" x14ac:dyDescent="0.25">
      <c r="A187" s="576">
        <v>169</v>
      </c>
      <c r="B187" s="85">
        <v>2</v>
      </c>
      <c r="C187" s="419" t="s">
        <v>4846</v>
      </c>
      <c r="D187" s="88" t="s">
        <v>4847</v>
      </c>
      <c r="E187" s="88" t="s">
        <v>34</v>
      </c>
      <c r="F187" s="419">
        <v>79</v>
      </c>
      <c r="G187" s="419" t="s">
        <v>68</v>
      </c>
      <c r="H187" s="577"/>
    </row>
    <row r="188" spans="1:8" s="43" customFormat="1" x14ac:dyDescent="0.25">
      <c r="A188" s="576">
        <v>170</v>
      </c>
      <c r="B188" s="85">
        <v>3</v>
      </c>
      <c r="C188" s="419" t="s">
        <v>4848</v>
      </c>
      <c r="D188" s="88" t="s">
        <v>4849</v>
      </c>
      <c r="E188" s="88" t="s">
        <v>34</v>
      </c>
      <c r="F188" s="419">
        <v>82</v>
      </c>
      <c r="G188" s="419" t="s">
        <v>31</v>
      </c>
      <c r="H188" s="85"/>
    </row>
    <row r="189" spans="1:8" s="43" customFormat="1" x14ac:dyDescent="0.25">
      <c r="A189" s="576">
        <v>171</v>
      </c>
      <c r="B189" s="577">
        <v>4</v>
      </c>
      <c r="C189" s="419" t="s">
        <v>4850</v>
      </c>
      <c r="D189" s="88" t="s">
        <v>4851</v>
      </c>
      <c r="E189" s="88" t="s">
        <v>34</v>
      </c>
      <c r="F189" s="419">
        <v>65</v>
      </c>
      <c r="G189" s="419" t="s">
        <v>68</v>
      </c>
      <c r="H189" s="577"/>
    </row>
    <row r="190" spans="1:8" s="43" customFormat="1" x14ac:dyDescent="0.25">
      <c r="A190" s="576">
        <v>172</v>
      </c>
      <c r="B190" s="577">
        <v>5</v>
      </c>
      <c r="C190" s="419" t="s">
        <v>4852</v>
      </c>
      <c r="D190" s="88" t="s">
        <v>4853</v>
      </c>
      <c r="E190" s="88" t="s">
        <v>34</v>
      </c>
      <c r="F190" s="419">
        <v>80</v>
      </c>
      <c r="G190" s="419" t="s">
        <v>31</v>
      </c>
      <c r="H190" s="85"/>
    </row>
    <row r="191" spans="1:8" s="43" customFormat="1" x14ac:dyDescent="0.25">
      <c r="A191" s="576">
        <v>173</v>
      </c>
      <c r="B191" s="85">
        <v>6</v>
      </c>
      <c r="C191" s="419" t="s">
        <v>4854</v>
      </c>
      <c r="D191" s="88" t="s">
        <v>77</v>
      </c>
      <c r="E191" s="88" t="s">
        <v>34</v>
      </c>
      <c r="F191" s="419">
        <v>88</v>
      </c>
      <c r="G191" s="419" t="s">
        <v>31</v>
      </c>
      <c r="H191" s="85"/>
    </row>
    <row r="192" spans="1:8" s="43" customFormat="1" x14ac:dyDescent="0.25">
      <c r="A192" s="576">
        <v>174</v>
      </c>
      <c r="B192" s="85">
        <v>7</v>
      </c>
      <c r="C192" s="419" t="s">
        <v>4855</v>
      </c>
      <c r="D192" s="88" t="s">
        <v>4856</v>
      </c>
      <c r="E192" s="88" t="s">
        <v>34</v>
      </c>
      <c r="F192" s="419">
        <v>80</v>
      </c>
      <c r="G192" s="419" t="s">
        <v>31</v>
      </c>
      <c r="H192" s="577"/>
    </row>
    <row r="193" spans="1:10" s="43" customFormat="1" x14ac:dyDescent="0.25">
      <c r="A193" s="576">
        <v>175</v>
      </c>
      <c r="B193" s="577">
        <v>8</v>
      </c>
      <c r="C193" s="419" t="s">
        <v>4857</v>
      </c>
      <c r="D193" s="88" t="s">
        <v>4858</v>
      </c>
      <c r="E193" s="88" t="s">
        <v>34</v>
      </c>
      <c r="F193" s="419">
        <v>90</v>
      </c>
      <c r="G193" s="419" t="s">
        <v>72</v>
      </c>
      <c r="H193" s="85"/>
    </row>
    <row r="194" spans="1:10" s="43" customFormat="1" x14ac:dyDescent="0.25">
      <c r="A194" s="576">
        <v>176</v>
      </c>
      <c r="B194" s="577">
        <v>9</v>
      </c>
      <c r="C194" s="419" t="s">
        <v>4859</v>
      </c>
      <c r="D194" s="88" t="s">
        <v>4860</v>
      </c>
      <c r="E194" s="88" t="s">
        <v>34</v>
      </c>
      <c r="F194" s="419">
        <v>79</v>
      </c>
      <c r="G194" s="419" t="s">
        <v>68</v>
      </c>
      <c r="H194" s="85"/>
    </row>
    <row r="195" spans="1:10" s="43" customFormat="1" x14ac:dyDescent="0.25">
      <c r="A195" s="576">
        <v>177</v>
      </c>
      <c r="B195" s="85">
        <v>10</v>
      </c>
      <c r="C195" s="419" t="s">
        <v>4861</v>
      </c>
      <c r="D195" s="88" t="s">
        <v>1093</v>
      </c>
      <c r="E195" s="88" t="s">
        <v>129</v>
      </c>
      <c r="F195" s="419">
        <v>76</v>
      </c>
      <c r="G195" s="419" t="s">
        <v>68</v>
      </c>
      <c r="H195" s="85"/>
    </row>
    <row r="196" spans="1:10" s="43" customFormat="1" x14ac:dyDescent="0.25">
      <c r="A196" s="576">
        <v>178</v>
      </c>
      <c r="B196" s="85">
        <v>11</v>
      </c>
      <c r="C196" s="419" t="s">
        <v>4862</v>
      </c>
      <c r="D196" s="88" t="s">
        <v>36</v>
      </c>
      <c r="E196" s="88" t="s">
        <v>129</v>
      </c>
      <c r="F196" s="419">
        <v>98</v>
      </c>
      <c r="G196" s="419" t="s">
        <v>72</v>
      </c>
      <c r="H196" s="85"/>
    </row>
    <row r="197" spans="1:10" s="43" customFormat="1" x14ac:dyDescent="0.25">
      <c r="A197" s="576">
        <v>179</v>
      </c>
      <c r="B197" s="577">
        <v>12</v>
      </c>
      <c r="C197" s="419" t="s">
        <v>4863</v>
      </c>
      <c r="D197" s="88" t="s">
        <v>1989</v>
      </c>
      <c r="E197" s="88" t="s">
        <v>199</v>
      </c>
      <c r="F197" s="419">
        <v>94</v>
      </c>
      <c r="G197" s="419" t="s">
        <v>72</v>
      </c>
      <c r="H197" s="577"/>
    </row>
    <row r="198" spans="1:10" s="43" customFormat="1" x14ac:dyDescent="0.25">
      <c r="A198" s="576">
        <v>180</v>
      </c>
      <c r="B198" s="577">
        <v>13</v>
      </c>
      <c r="C198" s="419" t="s">
        <v>4864</v>
      </c>
      <c r="D198" s="88" t="s">
        <v>4865</v>
      </c>
      <c r="E198" s="88" t="s">
        <v>4866</v>
      </c>
      <c r="F198" s="419">
        <v>75</v>
      </c>
      <c r="G198" s="419" t="s">
        <v>68</v>
      </c>
      <c r="H198" s="85"/>
    </row>
    <row r="199" spans="1:10" s="43" customFormat="1" x14ac:dyDescent="0.25">
      <c r="A199" s="576">
        <v>181</v>
      </c>
      <c r="B199" s="85">
        <v>14</v>
      </c>
      <c r="C199" s="419" t="s">
        <v>4867</v>
      </c>
      <c r="D199" s="88" t="s">
        <v>65</v>
      </c>
      <c r="E199" s="88" t="s">
        <v>168</v>
      </c>
      <c r="F199" s="419">
        <v>82</v>
      </c>
      <c r="G199" s="419" t="s">
        <v>31</v>
      </c>
      <c r="H199" s="85"/>
    </row>
    <row r="200" spans="1:10" s="43" customFormat="1" x14ac:dyDescent="0.25">
      <c r="A200" s="576">
        <v>182</v>
      </c>
      <c r="B200" s="85">
        <v>15</v>
      </c>
      <c r="C200" s="419" t="s">
        <v>4868</v>
      </c>
      <c r="D200" s="88" t="s">
        <v>4869</v>
      </c>
      <c r="E200" s="88" t="s">
        <v>2568</v>
      </c>
      <c r="F200" s="419">
        <v>74</v>
      </c>
      <c r="G200" s="419" t="s">
        <v>68</v>
      </c>
      <c r="H200" s="85"/>
    </row>
    <row r="201" spans="1:10" s="43" customFormat="1" x14ac:dyDescent="0.25">
      <c r="A201" s="576">
        <v>183</v>
      </c>
      <c r="B201" s="577">
        <v>16</v>
      </c>
      <c r="C201" s="419" t="s">
        <v>4870</v>
      </c>
      <c r="D201" s="88" t="s">
        <v>4116</v>
      </c>
      <c r="E201" s="88" t="s">
        <v>2568</v>
      </c>
      <c r="F201" s="419">
        <v>90</v>
      </c>
      <c r="G201" s="419" t="s">
        <v>72</v>
      </c>
      <c r="H201" s="85"/>
    </row>
    <row r="202" spans="1:10" s="43" customFormat="1" x14ac:dyDescent="0.25">
      <c r="A202" s="576">
        <v>184</v>
      </c>
      <c r="B202" s="577">
        <v>17</v>
      </c>
      <c r="C202" s="419" t="s">
        <v>4871</v>
      </c>
      <c r="D202" s="88" t="s">
        <v>4872</v>
      </c>
      <c r="E202" s="88" t="s">
        <v>6</v>
      </c>
      <c r="F202" s="419">
        <v>80</v>
      </c>
      <c r="G202" s="419" t="s">
        <v>31</v>
      </c>
      <c r="H202" s="85"/>
    </row>
    <row r="203" spans="1:10" s="529" customFormat="1" x14ac:dyDescent="0.25">
      <c r="A203" s="576">
        <v>185</v>
      </c>
      <c r="B203" s="602">
        <v>18</v>
      </c>
      <c r="C203" s="544" t="s">
        <v>4873</v>
      </c>
      <c r="D203" s="546" t="s">
        <v>4874</v>
      </c>
      <c r="E203" s="546" t="s">
        <v>214</v>
      </c>
      <c r="F203" s="544">
        <v>20</v>
      </c>
      <c r="G203" s="544" t="s">
        <v>4875</v>
      </c>
      <c r="H203" s="602" t="s">
        <v>4876</v>
      </c>
      <c r="J203" s="529" t="s">
        <v>4877</v>
      </c>
    </row>
    <row r="204" spans="1:10" s="43" customFormat="1" x14ac:dyDescent="0.25">
      <c r="A204" s="576">
        <v>186</v>
      </c>
      <c r="B204" s="85">
        <v>19</v>
      </c>
      <c r="C204" s="419" t="s">
        <v>4878</v>
      </c>
      <c r="D204" s="88" t="s">
        <v>4879</v>
      </c>
      <c r="E204" s="88" t="s">
        <v>321</v>
      </c>
      <c r="F204" s="419">
        <v>85</v>
      </c>
      <c r="G204" s="419" t="s">
        <v>31</v>
      </c>
      <c r="H204" s="577"/>
    </row>
    <row r="205" spans="1:10" s="43" customFormat="1" x14ac:dyDescent="0.25">
      <c r="A205" s="576">
        <v>187</v>
      </c>
      <c r="B205" s="577">
        <v>20</v>
      </c>
      <c r="C205" s="419" t="s">
        <v>4880</v>
      </c>
      <c r="D205" s="88" t="s">
        <v>1617</v>
      </c>
      <c r="E205" s="88" t="s">
        <v>343</v>
      </c>
      <c r="F205" s="419">
        <v>65</v>
      </c>
      <c r="G205" s="419" t="s">
        <v>68</v>
      </c>
      <c r="H205" s="85"/>
    </row>
    <row r="206" spans="1:10" s="43" customFormat="1" x14ac:dyDescent="0.25">
      <c r="A206" s="576">
        <v>188</v>
      </c>
      <c r="B206" s="577">
        <v>21</v>
      </c>
      <c r="C206" s="419" t="s">
        <v>4881</v>
      </c>
      <c r="D206" s="88" t="s">
        <v>4882</v>
      </c>
      <c r="E206" s="88" t="s">
        <v>27</v>
      </c>
      <c r="F206" s="419">
        <v>20</v>
      </c>
      <c r="G206" s="419" t="s">
        <v>4875</v>
      </c>
      <c r="H206" s="85" t="s">
        <v>2071</v>
      </c>
    </row>
    <row r="207" spans="1:10" s="43" customFormat="1" x14ac:dyDescent="0.25">
      <c r="A207" s="576">
        <v>189</v>
      </c>
      <c r="B207" s="85">
        <v>22</v>
      </c>
      <c r="C207" s="419" t="s">
        <v>4883</v>
      </c>
      <c r="D207" s="88" t="s">
        <v>145</v>
      </c>
      <c r="E207" s="88" t="s">
        <v>39</v>
      </c>
      <c r="F207" s="419">
        <v>89</v>
      </c>
      <c r="G207" s="419" t="s">
        <v>31</v>
      </c>
      <c r="H207" s="85"/>
    </row>
    <row r="208" spans="1:10" s="43" customFormat="1" x14ac:dyDescent="0.25">
      <c r="A208" s="576">
        <v>190</v>
      </c>
      <c r="B208" s="85">
        <v>23</v>
      </c>
      <c r="C208" s="419" t="s">
        <v>4884</v>
      </c>
      <c r="D208" s="88" t="s">
        <v>4278</v>
      </c>
      <c r="E208" s="88" t="s">
        <v>131</v>
      </c>
      <c r="F208" s="419">
        <v>75</v>
      </c>
      <c r="G208" s="419" t="s">
        <v>68</v>
      </c>
      <c r="H208" s="85"/>
    </row>
    <row r="209" spans="1:8" s="43" customFormat="1" ht="30.6" customHeight="1" x14ac:dyDescent="0.25">
      <c r="A209" s="576">
        <v>191</v>
      </c>
      <c r="B209" s="577">
        <v>24</v>
      </c>
      <c r="C209" s="416" t="s">
        <v>4885</v>
      </c>
      <c r="D209" s="603" t="s">
        <v>4294</v>
      </c>
      <c r="E209" s="603" t="s">
        <v>131</v>
      </c>
      <c r="F209" s="416">
        <v>75</v>
      </c>
      <c r="G209" s="416" t="s">
        <v>68</v>
      </c>
      <c r="H209" s="604"/>
    </row>
    <row r="210" spans="1:8" s="43" customFormat="1" x14ac:dyDescent="0.25">
      <c r="A210" s="576">
        <v>192</v>
      </c>
      <c r="B210" s="577">
        <v>25</v>
      </c>
      <c r="C210" s="419" t="s">
        <v>4886</v>
      </c>
      <c r="D210" s="88" t="s">
        <v>4887</v>
      </c>
      <c r="E210" s="88" t="s">
        <v>3701</v>
      </c>
      <c r="F210" s="419">
        <v>90</v>
      </c>
      <c r="G210" s="419" t="s">
        <v>72</v>
      </c>
      <c r="H210" s="521"/>
    </row>
    <row r="211" spans="1:8" s="43" customFormat="1" x14ac:dyDescent="0.25">
      <c r="A211" s="576">
        <v>193</v>
      </c>
      <c r="B211" s="85">
        <v>26</v>
      </c>
      <c r="C211" s="419" t="s">
        <v>4888</v>
      </c>
      <c r="D211" s="88" t="s">
        <v>346</v>
      </c>
      <c r="E211" s="88" t="s">
        <v>7</v>
      </c>
      <c r="F211" s="419">
        <v>85</v>
      </c>
      <c r="G211" s="419" t="s">
        <v>31</v>
      </c>
      <c r="H211" s="85"/>
    </row>
    <row r="212" spans="1:8" s="43" customFormat="1" x14ac:dyDescent="0.25">
      <c r="A212" s="576">
        <v>194</v>
      </c>
      <c r="B212" s="85">
        <v>27</v>
      </c>
      <c r="C212" s="419" t="s">
        <v>4889</v>
      </c>
      <c r="D212" s="88" t="s">
        <v>1241</v>
      </c>
      <c r="E212" s="88" t="s">
        <v>41</v>
      </c>
      <c r="F212" s="419">
        <v>80</v>
      </c>
      <c r="G212" s="419" t="s">
        <v>31</v>
      </c>
      <c r="H212" s="577"/>
    </row>
    <row r="213" spans="1:8" s="43" customFormat="1" x14ac:dyDescent="0.25">
      <c r="A213" s="576">
        <v>195</v>
      </c>
      <c r="B213" s="577">
        <v>28</v>
      </c>
      <c r="C213" s="419" t="s">
        <v>4890</v>
      </c>
      <c r="D213" s="88" t="s">
        <v>4891</v>
      </c>
      <c r="E213" s="88" t="s">
        <v>41</v>
      </c>
      <c r="F213" s="419">
        <v>80</v>
      </c>
      <c r="G213" s="419" t="s">
        <v>31</v>
      </c>
      <c r="H213" s="577"/>
    </row>
    <row r="214" spans="1:8" s="529" customFormat="1" x14ac:dyDescent="0.25">
      <c r="A214" s="576">
        <v>196</v>
      </c>
      <c r="B214" s="577">
        <v>29</v>
      </c>
      <c r="C214" s="419" t="s">
        <v>4892</v>
      </c>
      <c r="D214" s="88" t="s">
        <v>126</v>
      </c>
      <c r="E214" s="88" t="s">
        <v>41</v>
      </c>
      <c r="F214" s="419">
        <v>71</v>
      </c>
      <c r="G214" s="419" t="s">
        <v>68</v>
      </c>
      <c r="H214" s="85"/>
    </row>
    <row r="215" spans="1:8" s="43" customFormat="1" x14ac:dyDescent="0.25">
      <c r="A215" s="576">
        <v>197</v>
      </c>
      <c r="B215" s="85">
        <v>30</v>
      </c>
      <c r="C215" s="419" t="s">
        <v>4893</v>
      </c>
      <c r="D215" s="88" t="s">
        <v>4894</v>
      </c>
      <c r="E215" s="88" t="s">
        <v>3219</v>
      </c>
      <c r="F215" s="419">
        <v>82</v>
      </c>
      <c r="G215" s="419" t="s">
        <v>31</v>
      </c>
      <c r="H215" s="85"/>
    </row>
    <row r="216" spans="1:8" s="43" customFormat="1" x14ac:dyDescent="0.25">
      <c r="A216" s="576">
        <v>198</v>
      </c>
      <c r="B216" s="85">
        <v>31</v>
      </c>
      <c r="C216" s="419" t="s">
        <v>4895</v>
      </c>
      <c r="D216" s="88" t="s">
        <v>4896</v>
      </c>
      <c r="E216" s="88" t="s">
        <v>95</v>
      </c>
      <c r="F216" s="419">
        <v>75</v>
      </c>
      <c r="G216" s="419" t="s">
        <v>68</v>
      </c>
      <c r="H216" s="85"/>
    </row>
    <row r="217" spans="1:8" s="43" customFormat="1" x14ac:dyDescent="0.25">
      <c r="A217" s="576">
        <v>199</v>
      </c>
      <c r="B217" s="577">
        <v>32</v>
      </c>
      <c r="C217" s="419" t="s">
        <v>4897</v>
      </c>
      <c r="D217" s="88" t="s">
        <v>110</v>
      </c>
      <c r="E217" s="88" t="s">
        <v>15</v>
      </c>
      <c r="F217" s="419">
        <v>75</v>
      </c>
      <c r="G217" s="419" t="s">
        <v>68</v>
      </c>
      <c r="H217" s="85"/>
    </row>
    <row r="218" spans="1:8" s="43" customFormat="1" x14ac:dyDescent="0.25">
      <c r="A218" s="576">
        <v>200</v>
      </c>
      <c r="B218" s="577">
        <v>33</v>
      </c>
      <c r="C218" s="419" t="s">
        <v>4898</v>
      </c>
      <c r="D218" s="88" t="s">
        <v>4899</v>
      </c>
      <c r="E218" s="88" t="s">
        <v>47</v>
      </c>
      <c r="F218" s="419">
        <v>95</v>
      </c>
      <c r="G218" s="419" t="s">
        <v>72</v>
      </c>
      <c r="H218" s="85"/>
    </row>
    <row r="219" spans="1:8" s="43" customFormat="1" x14ac:dyDescent="0.25">
      <c r="A219" s="576">
        <v>201</v>
      </c>
      <c r="B219" s="85">
        <v>34</v>
      </c>
      <c r="C219" s="419" t="s">
        <v>4900</v>
      </c>
      <c r="D219" s="88" t="s">
        <v>1106</v>
      </c>
      <c r="E219" s="88" t="s">
        <v>21</v>
      </c>
      <c r="F219" s="419">
        <v>52</v>
      </c>
      <c r="G219" s="419" t="s">
        <v>4901</v>
      </c>
      <c r="H219" s="85" t="s">
        <v>4902</v>
      </c>
    </row>
    <row r="220" spans="1:8" s="43" customFormat="1" x14ac:dyDescent="0.25">
      <c r="A220" s="576">
        <v>202</v>
      </c>
      <c r="B220" s="85">
        <v>35</v>
      </c>
      <c r="C220" s="419" t="s">
        <v>4903</v>
      </c>
      <c r="D220" s="88" t="s">
        <v>2323</v>
      </c>
      <c r="E220" s="88" t="s">
        <v>54</v>
      </c>
      <c r="F220" s="419">
        <v>82</v>
      </c>
      <c r="G220" s="419" t="s">
        <v>31</v>
      </c>
      <c r="H220" s="85"/>
    </row>
    <row r="221" spans="1:8" s="43" customFormat="1" x14ac:dyDescent="0.25">
      <c r="A221" s="576">
        <v>203</v>
      </c>
      <c r="B221" s="577">
        <v>36</v>
      </c>
      <c r="C221" s="419" t="s">
        <v>4904</v>
      </c>
      <c r="D221" s="88" t="s">
        <v>346</v>
      </c>
      <c r="E221" s="88" t="s">
        <v>54</v>
      </c>
      <c r="F221" s="419">
        <v>90</v>
      </c>
      <c r="G221" s="419" t="s">
        <v>72</v>
      </c>
      <c r="H221" s="85"/>
    </row>
    <row r="222" spans="1:8" s="43" customFormat="1" x14ac:dyDescent="0.25">
      <c r="A222" s="576">
        <v>204</v>
      </c>
      <c r="B222" s="577">
        <v>37</v>
      </c>
      <c r="C222" s="419" t="s">
        <v>4905</v>
      </c>
      <c r="D222" s="88" t="s">
        <v>1520</v>
      </c>
      <c r="E222" s="88" t="s">
        <v>16</v>
      </c>
      <c r="F222" s="419">
        <v>77</v>
      </c>
      <c r="G222" s="419" t="s">
        <v>68</v>
      </c>
      <c r="H222" s="419"/>
    </row>
    <row r="223" spans="1:8" s="43" customFormat="1" x14ac:dyDescent="0.25">
      <c r="A223" s="576">
        <v>205</v>
      </c>
      <c r="B223" s="85">
        <v>38</v>
      </c>
      <c r="C223" s="416" t="s">
        <v>4906</v>
      </c>
      <c r="D223" s="603" t="s">
        <v>4907</v>
      </c>
      <c r="E223" s="603" t="s">
        <v>422</v>
      </c>
      <c r="F223" s="416">
        <v>65</v>
      </c>
      <c r="G223" s="416" t="s">
        <v>68</v>
      </c>
      <c r="H223" s="509"/>
    </row>
    <row r="224" spans="1:8" s="43" customFormat="1" ht="15.6" customHeight="1" x14ac:dyDescent="0.25">
      <c r="A224" s="576">
        <v>206</v>
      </c>
      <c r="B224" s="85">
        <v>39</v>
      </c>
      <c r="C224" s="416" t="s">
        <v>4908</v>
      </c>
      <c r="D224" s="603" t="s">
        <v>1304</v>
      </c>
      <c r="E224" s="603" t="s">
        <v>79</v>
      </c>
      <c r="F224" s="416">
        <v>58</v>
      </c>
      <c r="G224" s="416" t="s">
        <v>4901</v>
      </c>
      <c r="H224" s="509"/>
    </row>
    <row r="225" spans="1:10" x14ac:dyDescent="0.25">
      <c r="A225" s="576">
        <v>207</v>
      </c>
      <c r="B225" s="577">
        <v>40</v>
      </c>
      <c r="C225" s="579" t="s">
        <v>4909</v>
      </c>
      <c r="D225" s="578" t="s">
        <v>3471</v>
      </c>
      <c r="E225" s="578" t="s">
        <v>272</v>
      </c>
      <c r="F225" s="579">
        <v>75</v>
      </c>
      <c r="G225" s="579" t="s">
        <v>68</v>
      </c>
      <c r="H225" s="605"/>
    </row>
    <row r="226" spans="1:10" x14ac:dyDescent="0.25">
      <c r="A226" s="576">
        <v>208</v>
      </c>
      <c r="B226" s="577">
        <v>41</v>
      </c>
      <c r="C226" s="579" t="s">
        <v>4910</v>
      </c>
      <c r="D226" s="578" t="s">
        <v>4911</v>
      </c>
      <c r="E226" s="578" t="s">
        <v>272</v>
      </c>
      <c r="F226" s="579">
        <v>80</v>
      </c>
      <c r="G226" s="579" t="s">
        <v>31</v>
      </c>
      <c r="H226" s="605"/>
    </row>
    <row r="227" spans="1:10" x14ac:dyDescent="0.25">
      <c r="A227" s="576">
        <v>209</v>
      </c>
      <c r="B227" s="85">
        <v>42</v>
      </c>
      <c r="C227" s="579" t="s">
        <v>4912</v>
      </c>
      <c r="D227" s="578" t="s">
        <v>3593</v>
      </c>
      <c r="E227" s="578" t="s">
        <v>272</v>
      </c>
      <c r="F227" s="579">
        <v>90</v>
      </c>
      <c r="G227" s="579" t="s">
        <v>72</v>
      </c>
      <c r="H227" s="605"/>
    </row>
    <row r="228" spans="1:10" x14ac:dyDescent="0.25">
      <c r="A228" s="576">
        <v>210</v>
      </c>
      <c r="B228" s="85">
        <v>43</v>
      </c>
      <c r="C228" s="579" t="s">
        <v>4913</v>
      </c>
      <c r="D228" s="578" t="s">
        <v>4914</v>
      </c>
      <c r="E228" s="578" t="s">
        <v>207</v>
      </c>
      <c r="F228" s="579">
        <v>63</v>
      </c>
      <c r="G228" s="579" t="s">
        <v>96</v>
      </c>
      <c r="H228" s="606" t="s">
        <v>4915</v>
      </c>
      <c r="J228" s="607" t="s">
        <v>4916</v>
      </c>
    </row>
    <row r="229" spans="1:10" x14ac:dyDescent="0.25">
      <c r="A229" s="576">
        <v>211</v>
      </c>
      <c r="B229" s="577">
        <v>44</v>
      </c>
      <c r="C229" s="579" t="s">
        <v>4917</v>
      </c>
      <c r="D229" s="578" t="s">
        <v>270</v>
      </c>
      <c r="E229" s="578" t="s">
        <v>207</v>
      </c>
      <c r="F229" s="579">
        <v>81</v>
      </c>
      <c r="G229" s="579" t="s">
        <v>31</v>
      </c>
      <c r="H229" s="606"/>
      <c r="J229" s="607"/>
    </row>
    <row r="230" spans="1:10" x14ac:dyDescent="0.25">
      <c r="A230" s="576">
        <v>212</v>
      </c>
      <c r="B230" s="577">
        <v>45</v>
      </c>
      <c r="C230" s="416" t="s">
        <v>4918</v>
      </c>
      <c r="D230" s="603" t="s">
        <v>115</v>
      </c>
      <c r="E230" s="603" t="s">
        <v>8</v>
      </c>
      <c r="F230" s="416">
        <v>96</v>
      </c>
      <c r="G230" s="416" t="s">
        <v>72</v>
      </c>
      <c r="H230" s="605"/>
    </row>
    <row r="231" spans="1:10" x14ac:dyDescent="0.25">
      <c r="A231" s="576">
        <v>213</v>
      </c>
      <c r="B231" s="85">
        <v>46</v>
      </c>
      <c r="C231" s="579" t="s">
        <v>4919</v>
      </c>
      <c r="D231" s="578" t="s">
        <v>356</v>
      </c>
      <c r="E231" s="578" t="s">
        <v>8</v>
      </c>
      <c r="F231" s="579">
        <v>76</v>
      </c>
      <c r="G231" s="579" t="s">
        <v>68</v>
      </c>
      <c r="H231" s="587"/>
    </row>
    <row r="232" spans="1:10" x14ac:dyDescent="0.25">
      <c r="A232" s="576">
        <v>214</v>
      </c>
      <c r="B232" s="85">
        <v>47</v>
      </c>
      <c r="C232" s="416" t="s">
        <v>4920</v>
      </c>
      <c r="D232" s="603" t="s">
        <v>86</v>
      </c>
      <c r="E232" s="603" t="s">
        <v>223</v>
      </c>
      <c r="F232" s="416">
        <v>83</v>
      </c>
      <c r="G232" s="416" t="s">
        <v>31</v>
      </c>
      <c r="H232" s="605"/>
    </row>
    <row r="233" spans="1:10" x14ac:dyDescent="0.25">
      <c r="A233" s="576">
        <v>215</v>
      </c>
      <c r="B233" s="577">
        <v>48</v>
      </c>
      <c r="C233" s="416" t="s">
        <v>4921</v>
      </c>
      <c r="D233" s="603" t="s">
        <v>3745</v>
      </c>
      <c r="E233" s="603" t="s">
        <v>25</v>
      </c>
      <c r="F233" s="416">
        <v>85</v>
      </c>
      <c r="G233" s="416" t="s">
        <v>31</v>
      </c>
      <c r="H233" s="605"/>
    </row>
    <row r="234" spans="1:10" x14ac:dyDescent="0.25">
      <c r="A234" s="576">
        <v>216</v>
      </c>
      <c r="B234" s="577">
        <v>49</v>
      </c>
      <c r="C234" s="416" t="s">
        <v>4922</v>
      </c>
      <c r="D234" s="603" t="s">
        <v>4923</v>
      </c>
      <c r="E234" s="603" t="s">
        <v>80</v>
      </c>
      <c r="F234" s="416">
        <v>85</v>
      </c>
      <c r="G234" s="416" t="s">
        <v>31</v>
      </c>
      <c r="H234" s="605"/>
    </row>
    <row r="235" spans="1:10" x14ac:dyDescent="0.25">
      <c r="A235" s="576">
        <v>217</v>
      </c>
      <c r="B235" s="85">
        <v>50</v>
      </c>
      <c r="C235" s="416" t="s">
        <v>4924</v>
      </c>
      <c r="D235" s="603" t="s">
        <v>4516</v>
      </c>
      <c r="E235" s="603" t="s">
        <v>173</v>
      </c>
      <c r="F235" s="416">
        <v>20</v>
      </c>
      <c r="G235" s="416" t="s">
        <v>4875</v>
      </c>
      <c r="H235" s="605" t="s">
        <v>2071</v>
      </c>
    </row>
    <row r="236" spans="1:10" x14ac:dyDescent="0.25">
      <c r="A236" s="576">
        <v>218</v>
      </c>
      <c r="B236" s="85">
        <v>51</v>
      </c>
      <c r="C236" s="416" t="s">
        <v>4925</v>
      </c>
      <c r="D236" s="603" t="s">
        <v>296</v>
      </c>
      <c r="E236" s="603" t="s">
        <v>158</v>
      </c>
      <c r="F236" s="416">
        <v>51</v>
      </c>
      <c r="G236" s="416" t="s">
        <v>96</v>
      </c>
      <c r="H236" s="608" t="s">
        <v>2071</v>
      </c>
    </row>
    <row r="237" spans="1:10" x14ac:dyDescent="0.25">
      <c r="A237" s="576">
        <v>219</v>
      </c>
      <c r="B237" s="577">
        <v>52</v>
      </c>
      <c r="C237" s="416" t="s">
        <v>4926</v>
      </c>
      <c r="D237" s="603" t="s">
        <v>354</v>
      </c>
      <c r="E237" s="603" t="s">
        <v>158</v>
      </c>
      <c r="F237" s="416">
        <v>83</v>
      </c>
      <c r="G237" s="416" t="s">
        <v>31</v>
      </c>
      <c r="H237" s="605"/>
    </row>
    <row r="238" spans="1:10" x14ac:dyDescent="0.25">
      <c r="A238" s="576">
        <v>220</v>
      </c>
      <c r="B238" s="577">
        <v>53</v>
      </c>
      <c r="C238" s="416" t="s">
        <v>4927</v>
      </c>
      <c r="D238" s="603" t="s">
        <v>4928</v>
      </c>
      <c r="E238" s="603" t="s">
        <v>137</v>
      </c>
      <c r="F238" s="416">
        <v>94</v>
      </c>
      <c r="G238" s="416" t="s">
        <v>72</v>
      </c>
      <c r="H238" s="605"/>
    </row>
    <row r="239" spans="1:10" x14ac:dyDescent="0.25">
      <c r="A239" s="576">
        <v>221</v>
      </c>
      <c r="B239" s="85">
        <v>54</v>
      </c>
      <c r="C239" s="416" t="s">
        <v>4929</v>
      </c>
      <c r="D239" s="603" t="s">
        <v>303</v>
      </c>
      <c r="E239" s="603" t="s">
        <v>4930</v>
      </c>
      <c r="F239" s="416">
        <v>76</v>
      </c>
      <c r="G239" s="416" t="s">
        <v>68</v>
      </c>
      <c r="H239" s="605"/>
    </row>
    <row r="240" spans="1:10" ht="21" customHeight="1" x14ac:dyDescent="0.25">
      <c r="A240" s="576">
        <v>222</v>
      </c>
      <c r="B240" s="577">
        <v>55</v>
      </c>
      <c r="C240" s="416" t="s">
        <v>4931</v>
      </c>
      <c r="D240" s="603" t="s">
        <v>1438</v>
      </c>
      <c r="E240" s="603" t="s">
        <v>415</v>
      </c>
      <c r="F240" s="416">
        <v>20</v>
      </c>
      <c r="G240" s="416" t="s">
        <v>4875</v>
      </c>
      <c r="H240" s="605" t="s">
        <v>2071</v>
      </c>
    </row>
    <row r="241" spans="1:8" x14ac:dyDescent="0.25">
      <c r="A241" s="576">
        <v>223</v>
      </c>
      <c r="B241" s="577">
        <v>56</v>
      </c>
      <c r="C241" s="416" t="s">
        <v>4932</v>
      </c>
      <c r="D241" s="603" t="s">
        <v>390</v>
      </c>
      <c r="E241" s="603" t="s">
        <v>275</v>
      </c>
      <c r="F241" s="416">
        <v>77</v>
      </c>
      <c r="G241" s="416" t="s">
        <v>68</v>
      </c>
      <c r="H241" s="605"/>
    </row>
    <row r="242" spans="1:8" x14ac:dyDescent="0.25">
      <c r="A242" s="576">
        <v>224</v>
      </c>
      <c r="B242" s="577">
        <v>57</v>
      </c>
      <c r="C242" s="416" t="s">
        <v>4933</v>
      </c>
      <c r="D242" s="603" t="s">
        <v>46</v>
      </c>
      <c r="E242" s="603" t="s">
        <v>59</v>
      </c>
      <c r="F242" s="416">
        <v>89</v>
      </c>
      <c r="G242" s="416" t="s">
        <v>31</v>
      </c>
      <c r="H242" s="605"/>
    </row>
    <row r="243" spans="1:8" x14ac:dyDescent="0.25">
      <c r="A243" s="576">
        <v>225</v>
      </c>
      <c r="B243" s="85">
        <v>58</v>
      </c>
      <c r="C243" s="416" t="s">
        <v>4934</v>
      </c>
      <c r="D243" s="603" t="s">
        <v>4935</v>
      </c>
      <c r="E243" s="603" t="s">
        <v>59</v>
      </c>
      <c r="F243" s="416">
        <v>89</v>
      </c>
      <c r="G243" s="416" t="s">
        <v>31</v>
      </c>
      <c r="H243" s="605"/>
    </row>
    <row r="244" spans="1:8" x14ac:dyDescent="0.25">
      <c r="A244" s="576">
        <v>226</v>
      </c>
      <c r="B244" s="85">
        <v>59</v>
      </c>
      <c r="C244" s="416" t="s">
        <v>4936</v>
      </c>
      <c r="D244" s="603" t="s">
        <v>44</v>
      </c>
      <c r="E244" s="603" t="s">
        <v>4937</v>
      </c>
      <c r="F244" s="416">
        <v>20</v>
      </c>
      <c r="G244" s="416" t="s">
        <v>4875</v>
      </c>
      <c r="H244" s="605" t="s">
        <v>2071</v>
      </c>
    </row>
    <row r="245" spans="1:8" x14ac:dyDescent="0.25">
      <c r="A245" s="576">
        <v>227</v>
      </c>
      <c r="B245" s="577">
        <v>60</v>
      </c>
      <c r="C245" s="416" t="s">
        <v>4938</v>
      </c>
      <c r="D245" s="603" t="s">
        <v>57</v>
      </c>
      <c r="E245" s="603" t="s">
        <v>165</v>
      </c>
      <c r="F245" s="416">
        <v>86</v>
      </c>
      <c r="G245" s="416" t="s">
        <v>31</v>
      </c>
      <c r="H245" s="605"/>
    </row>
    <row r="246" spans="1:8" ht="16.899999999999999" customHeight="1" x14ac:dyDescent="0.25">
      <c r="A246" s="576">
        <v>228</v>
      </c>
      <c r="B246" s="577">
        <v>61</v>
      </c>
      <c r="C246" s="416" t="s">
        <v>4939</v>
      </c>
      <c r="D246" s="603" t="s">
        <v>4940</v>
      </c>
      <c r="E246" s="603" t="s">
        <v>306</v>
      </c>
      <c r="F246" s="416">
        <v>33</v>
      </c>
      <c r="G246" s="416" t="s">
        <v>4875</v>
      </c>
      <c r="H246" s="609" t="s">
        <v>4941</v>
      </c>
    </row>
    <row r="247" spans="1:8" x14ac:dyDescent="0.25">
      <c r="A247" s="576">
        <v>229</v>
      </c>
      <c r="B247" s="85">
        <v>62</v>
      </c>
      <c r="C247" s="416" t="s">
        <v>4942</v>
      </c>
      <c r="D247" s="603" t="s">
        <v>4943</v>
      </c>
      <c r="E247" s="603" t="s">
        <v>60</v>
      </c>
      <c r="F247" s="416">
        <v>94</v>
      </c>
      <c r="G247" s="416" t="s">
        <v>72</v>
      </c>
      <c r="H247" s="605"/>
    </row>
    <row r="248" spans="1:8" x14ac:dyDescent="0.25">
      <c r="A248" s="576">
        <v>230</v>
      </c>
      <c r="B248" s="85">
        <v>63</v>
      </c>
      <c r="C248" s="416" t="s">
        <v>4944</v>
      </c>
      <c r="D248" s="603" t="s">
        <v>133</v>
      </c>
      <c r="E248" s="603" t="s">
        <v>61</v>
      </c>
      <c r="F248" s="416">
        <v>81</v>
      </c>
      <c r="G248" s="416" t="s">
        <v>31</v>
      </c>
      <c r="H248" s="605"/>
    </row>
    <row r="249" spans="1:8" x14ac:dyDescent="0.25">
      <c r="A249" s="576">
        <v>231</v>
      </c>
      <c r="B249" s="577">
        <v>64</v>
      </c>
      <c r="C249" s="416" t="s">
        <v>4945</v>
      </c>
      <c r="D249" s="603" t="s">
        <v>4946</v>
      </c>
      <c r="E249" s="603" t="s">
        <v>61</v>
      </c>
      <c r="F249" s="416">
        <v>85</v>
      </c>
      <c r="G249" s="416" t="s">
        <v>31</v>
      </c>
      <c r="H249" s="605"/>
    </row>
    <row r="250" spans="1:8" x14ac:dyDescent="0.25">
      <c r="A250" s="576">
        <v>232</v>
      </c>
      <c r="B250" s="577">
        <v>65</v>
      </c>
      <c r="C250" s="416" t="s">
        <v>4947</v>
      </c>
      <c r="D250" s="603" t="s">
        <v>4948</v>
      </c>
      <c r="E250" s="603" t="s">
        <v>61</v>
      </c>
      <c r="F250" s="416">
        <v>79</v>
      </c>
      <c r="G250" s="416" t="s">
        <v>68</v>
      </c>
      <c r="H250" s="605"/>
    </row>
    <row r="251" spans="1:8" x14ac:dyDescent="0.25">
      <c r="A251" s="576">
        <v>233</v>
      </c>
      <c r="B251" s="85">
        <v>66</v>
      </c>
      <c r="C251" s="416" t="s">
        <v>4949</v>
      </c>
      <c r="D251" s="603" t="s">
        <v>4950</v>
      </c>
      <c r="E251" s="603" t="s">
        <v>61</v>
      </c>
      <c r="F251" s="416">
        <v>89</v>
      </c>
      <c r="G251" s="416" t="s">
        <v>31</v>
      </c>
      <c r="H251" s="605"/>
    </row>
    <row r="252" spans="1:8" x14ac:dyDescent="0.25">
      <c r="A252" s="576">
        <v>234</v>
      </c>
      <c r="B252" s="85">
        <v>67</v>
      </c>
      <c r="C252" s="416" t="s">
        <v>4951</v>
      </c>
      <c r="D252" s="603" t="s">
        <v>403</v>
      </c>
      <c r="E252" s="603" t="s">
        <v>61</v>
      </c>
      <c r="F252" s="416">
        <v>89</v>
      </c>
      <c r="G252" s="416" t="s">
        <v>31</v>
      </c>
      <c r="H252" s="605"/>
    </row>
    <row r="253" spans="1:8" x14ac:dyDescent="0.25">
      <c r="A253" s="576">
        <v>235</v>
      </c>
      <c r="B253" s="577">
        <v>68</v>
      </c>
      <c r="C253" s="416" t="s">
        <v>4952</v>
      </c>
      <c r="D253" s="603" t="s">
        <v>109</v>
      </c>
      <c r="E253" s="603" t="s">
        <v>4953</v>
      </c>
      <c r="F253" s="416">
        <v>86</v>
      </c>
      <c r="G253" s="416" t="s">
        <v>31</v>
      </c>
      <c r="H253" s="610"/>
    </row>
    <row r="254" spans="1:8" x14ac:dyDescent="0.25">
      <c r="A254" s="576">
        <v>236</v>
      </c>
      <c r="B254" s="577">
        <v>69</v>
      </c>
      <c r="C254" s="416" t="s">
        <v>4954</v>
      </c>
      <c r="D254" s="603" t="s">
        <v>4955</v>
      </c>
      <c r="E254" s="603" t="s">
        <v>119</v>
      </c>
      <c r="F254" s="416">
        <v>90</v>
      </c>
      <c r="G254" s="416" t="s">
        <v>72</v>
      </c>
      <c r="H254" s="605"/>
    </row>
    <row r="255" spans="1:8" x14ac:dyDescent="0.25">
      <c r="A255" s="576">
        <v>237</v>
      </c>
      <c r="B255" s="85">
        <v>70</v>
      </c>
      <c r="C255" s="416" t="s">
        <v>4956</v>
      </c>
      <c r="D255" s="603" t="s">
        <v>18</v>
      </c>
      <c r="E255" s="603" t="s">
        <v>160</v>
      </c>
      <c r="F255" s="416">
        <v>83</v>
      </c>
      <c r="G255" s="416" t="s">
        <v>31</v>
      </c>
      <c r="H255" s="611"/>
    </row>
    <row r="256" spans="1:8" x14ac:dyDescent="0.25">
      <c r="A256" s="576">
        <v>238</v>
      </c>
      <c r="B256" s="85">
        <v>71</v>
      </c>
      <c r="C256" s="416" t="s">
        <v>4957</v>
      </c>
      <c r="D256" s="603" t="s">
        <v>75</v>
      </c>
      <c r="E256" s="603" t="s">
        <v>5</v>
      </c>
      <c r="F256" s="416">
        <v>82</v>
      </c>
      <c r="G256" s="416" t="s">
        <v>31</v>
      </c>
      <c r="H256" s="611"/>
    </row>
    <row r="257" spans="1:17" x14ac:dyDescent="0.25">
      <c r="A257" s="576">
        <v>239</v>
      </c>
      <c r="B257" s="577">
        <v>72</v>
      </c>
      <c r="C257" s="416" t="s">
        <v>4958</v>
      </c>
      <c r="D257" s="603" t="s">
        <v>94</v>
      </c>
      <c r="E257" s="603" t="s">
        <v>63</v>
      </c>
      <c r="F257" s="416">
        <v>85</v>
      </c>
      <c r="G257" s="416" t="s">
        <v>31</v>
      </c>
      <c r="H257" s="611"/>
    </row>
    <row r="258" spans="1:17" x14ac:dyDescent="0.25">
      <c r="A258" s="576">
        <v>240</v>
      </c>
      <c r="B258" s="577">
        <v>73</v>
      </c>
      <c r="C258" s="416" t="s">
        <v>4959</v>
      </c>
      <c r="D258" s="603" t="s">
        <v>1025</v>
      </c>
      <c r="E258" s="603" t="s">
        <v>461</v>
      </c>
      <c r="F258" s="416">
        <v>56</v>
      </c>
      <c r="G258" s="416" t="s">
        <v>96</v>
      </c>
      <c r="H258" s="605" t="s">
        <v>4960</v>
      </c>
    </row>
    <row r="259" spans="1:17" x14ac:dyDescent="0.25">
      <c r="A259" s="576">
        <v>241</v>
      </c>
      <c r="B259" s="85">
        <v>74</v>
      </c>
      <c r="C259" s="416" t="s">
        <v>4961</v>
      </c>
      <c r="D259" s="603" t="s">
        <v>4962</v>
      </c>
      <c r="E259" s="603" t="s">
        <v>12</v>
      </c>
      <c r="F259" s="416">
        <v>86</v>
      </c>
      <c r="G259" s="416" t="s">
        <v>31</v>
      </c>
      <c r="H259" s="611"/>
    </row>
    <row r="260" spans="1:17" x14ac:dyDescent="0.25">
      <c r="A260" s="576">
        <v>242</v>
      </c>
      <c r="B260" s="85">
        <v>75</v>
      </c>
      <c r="C260" s="416" t="s">
        <v>4963</v>
      </c>
      <c r="D260" s="603" t="s">
        <v>4964</v>
      </c>
      <c r="E260" s="603" t="s">
        <v>12</v>
      </c>
      <c r="F260" s="416">
        <v>75</v>
      </c>
      <c r="G260" s="416" t="s">
        <v>68</v>
      </c>
      <c r="H260" s="611"/>
    </row>
    <row r="261" spans="1:17" x14ac:dyDescent="0.25">
      <c r="A261" s="576">
        <v>243</v>
      </c>
      <c r="B261" s="577">
        <v>76</v>
      </c>
      <c r="C261" s="416" t="s">
        <v>4965</v>
      </c>
      <c r="D261" s="603" t="s">
        <v>4966</v>
      </c>
      <c r="E261" s="603" t="s">
        <v>12</v>
      </c>
      <c r="F261" s="416">
        <v>68</v>
      </c>
      <c r="G261" s="416" t="s">
        <v>68</v>
      </c>
      <c r="H261" s="611"/>
    </row>
    <row r="262" spans="1:17" x14ac:dyDescent="0.25">
      <c r="A262" s="576">
        <v>244</v>
      </c>
      <c r="B262" s="577">
        <v>77</v>
      </c>
      <c r="C262" s="416" t="s">
        <v>4967</v>
      </c>
      <c r="D262" s="603" t="s">
        <v>144</v>
      </c>
      <c r="E262" s="603" t="s">
        <v>12</v>
      </c>
      <c r="F262" s="416">
        <v>96</v>
      </c>
      <c r="G262" s="416" t="s">
        <v>72</v>
      </c>
      <c r="H262" s="611"/>
    </row>
    <row r="263" spans="1:17" x14ac:dyDescent="0.25">
      <c r="A263" s="576">
        <v>245</v>
      </c>
      <c r="B263" s="85">
        <v>78</v>
      </c>
      <c r="C263" s="579" t="s">
        <v>4968</v>
      </c>
      <c r="D263" s="578" t="s">
        <v>4969</v>
      </c>
      <c r="E263" s="578" t="s">
        <v>234</v>
      </c>
      <c r="F263" s="579">
        <v>80</v>
      </c>
      <c r="G263" s="579" t="s">
        <v>31</v>
      </c>
      <c r="H263" s="612"/>
    </row>
    <row r="264" spans="1:17" x14ac:dyDescent="0.25">
      <c r="A264" s="576">
        <v>246</v>
      </c>
      <c r="B264" s="85">
        <v>79</v>
      </c>
      <c r="C264" s="579" t="s">
        <v>4970</v>
      </c>
      <c r="D264" s="578" t="s">
        <v>4971</v>
      </c>
      <c r="E264" s="578" t="s">
        <v>123</v>
      </c>
      <c r="F264" s="579">
        <v>82</v>
      </c>
      <c r="G264" s="579" t="s">
        <v>31</v>
      </c>
      <c r="H264" s="612"/>
    </row>
    <row r="265" spans="1:17" x14ac:dyDescent="0.25">
      <c r="A265" s="576">
        <v>247</v>
      </c>
      <c r="B265" s="577">
        <v>80</v>
      </c>
      <c r="C265" s="579" t="s">
        <v>4972</v>
      </c>
      <c r="D265" s="578" t="s">
        <v>295</v>
      </c>
      <c r="E265" s="578" t="s">
        <v>139</v>
      </c>
      <c r="F265" s="579">
        <v>82</v>
      </c>
      <c r="G265" s="579" t="s">
        <v>31</v>
      </c>
      <c r="H265" s="612"/>
    </row>
    <row r="266" spans="1:17" x14ac:dyDescent="0.25">
      <c r="A266" s="576">
        <v>248</v>
      </c>
      <c r="B266" s="577">
        <v>81</v>
      </c>
      <c r="C266" s="579" t="s">
        <v>4973</v>
      </c>
      <c r="D266" s="578" t="s">
        <v>4974</v>
      </c>
      <c r="E266" s="578" t="s">
        <v>4975</v>
      </c>
      <c r="F266" s="579">
        <v>80</v>
      </c>
      <c r="G266" s="579" t="s">
        <v>31</v>
      </c>
      <c r="H266" s="612"/>
    </row>
    <row r="267" spans="1:17" ht="28.9" customHeight="1" x14ac:dyDescent="0.25">
      <c r="A267" s="576">
        <v>249</v>
      </c>
      <c r="B267" s="85">
        <v>82</v>
      </c>
      <c r="C267" s="579" t="s">
        <v>4976</v>
      </c>
      <c r="D267" s="578" t="s">
        <v>2450</v>
      </c>
      <c r="E267" s="578" t="s">
        <v>152</v>
      </c>
      <c r="F267" s="579">
        <v>51</v>
      </c>
      <c r="G267" s="579" t="s">
        <v>96</v>
      </c>
      <c r="H267" s="587" t="s">
        <v>4977</v>
      </c>
    </row>
    <row r="268" spans="1:17" x14ac:dyDescent="0.25">
      <c r="A268" s="4"/>
      <c r="B268" s="613"/>
      <c r="C268" s="614"/>
      <c r="D268" s="614"/>
      <c r="E268" s="614"/>
      <c r="F268" s="615"/>
      <c r="G268" s="616"/>
      <c r="H268" s="617"/>
    </row>
    <row r="269" spans="1:17" x14ac:dyDescent="0.25">
      <c r="A269" s="4"/>
      <c r="B269" s="4"/>
      <c r="C269" s="58" t="s">
        <v>4978</v>
      </c>
      <c r="E269" s="31"/>
      <c r="F269" s="57"/>
      <c r="G269" s="4"/>
      <c r="H269" s="569"/>
    </row>
    <row r="270" spans="1:17" ht="47.25" x14ac:dyDescent="0.25">
      <c r="A270" s="583"/>
      <c r="B270" s="618" t="s">
        <v>105</v>
      </c>
      <c r="C270" s="584" t="s">
        <v>32</v>
      </c>
      <c r="D270" s="584" t="s">
        <v>33</v>
      </c>
      <c r="E270" s="585" t="s">
        <v>141</v>
      </c>
      <c r="F270" s="619" t="s">
        <v>336</v>
      </c>
      <c r="G270" s="620" t="s">
        <v>4</v>
      </c>
      <c r="H270" s="621" t="s">
        <v>0</v>
      </c>
      <c r="M270" s="8"/>
      <c r="N270" s="31"/>
      <c r="O270" s="31"/>
      <c r="P270" s="57"/>
      <c r="Q270" s="57"/>
    </row>
    <row r="271" spans="1:17" x14ac:dyDescent="0.25">
      <c r="A271" s="576">
        <v>250</v>
      </c>
      <c r="B271" s="622">
        <v>1</v>
      </c>
      <c r="C271" s="623" t="s">
        <v>4979</v>
      </c>
      <c r="D271" s="623" t="s">
        <v>4980</v>
      </c>
      <c r="E271" s="623" t="s">
        <v>34</v>
      </c>
      <c r="F271" s="624">
        <v>92</v>
      </c>
      <c r="G271" s="623" t="s">
        <v>72</v>
      </c>
      <c r="H271" s="587"/>
      <c r="M271" s="8"/>
      <c r="N271" s="31"/>
      <c r="O271" s="31"/>
      <c r="P271" s="57"/>
      <c r="Q271" s="57"/>
    </row>
    <row r="272" spans="1:17" x14ac:dyDescent="0.25">
      <c r="A272" s="576">
        <v>251</v>
      </c>
      <c r="B272" s="622">
        <v>2</v>
      </c>
      <c r="C272" s="625" t="s">
        <v>4981</v>
      </c>
      <c r="D272" s="625" t="s">
        <v>4982</v>
      </c>
      <c r="E272" s="625" t="s">
        <v>34</v>
      </c>
      <c r="F272" s="548">
        <v>31</v>
      </c>
      <c r="G272" s="548" t="s">
        <v>267</v>
      </c>
      <c r="H272" s="587"/>
      <c r="M272" s="8"/>
      <c r="N272" s="31"/>
      <c r="O272" s="31"/>
      <c r="P272" s="89"/>
      <c r="Q272" s="89"/>
    </row>
    <row r="273" spans="1:8" x14ac:dyDescent="0.25">
      <c r="A273" s="576">
        <v>252</v>
      </c>
      <c r="B273" s="622">
        <v>3</v>
      </c>
      <c r="C273" s="625" t="s">
        <v>4983</v>
      </c>
      <c r="D273" s="625" t="s">
        <v>322</v>
      </c>
      <c r="E273" s="625" t="s">
        <v>129</v>
      </c>
      <c r="F273" s="548">
        <v>0</v>
      </c>
      <c r="G273" s="548" t="s">
        <v>267</v>
      </c>
      <c r="H273" s="587" t="s">
        <v>1808</v>
      </c>
    </row>
    <row r="274" spans="1:8" x14ac:dyDescent="0.25">
      <c r="A274" s="576">
        <v>253</v>
      </c>
      <c r="B274" s="622">
        <v>4</v>
      </c>
      <c r="C274" s="625" t="s">
        <v>4984</v>
      </c>
      <c r="D274" s="625" t="s">
        <v>4985</v>
      </c>
      <c r="E274" s="625" t="s">
        <v>6</v>
      </c>
      <c r="F274" s="548">
        <v>0</v>
      </c>
      <c r="G274" s="548" t="s">
        <v>267</v>
      </c>
      <c r="H274" s="587" t="s">
        <v>1808</v>
      </c>
    </row>
    <row r="275" spans="1:8" x14ac:dyDescent="0.25">
      <c r="A275" s="576">
        <v>254</v>
      </c>
      <c r="B275" s="622">
        <v>5</v>
      </c>
      <c r="C275" s="625" t="s">
        <v>4986</v>
      </c>
      <c r="D275" s="625" t="s">
        <v>1617</v>
      </c>
      <c r="E275" s="625" t="s">
        <v>6</v>
      </c>
      <c r="F275" s="548">
        <v>30</v>
      </c>
      <c r="G275" s="548" t="s">
        <v>267</v>
      </c>
      <c r="H275" s="587" t="s">
        <v>4987</v>
      </c>
    </row>
    <row r="276" spans="1:8" x14ac:dyDescent="0.25">
      <c r="A276" s="576">
        <v>255</v>
      </c>
      <c r="B276" s="622">
        <v>6</v>
      </c>
      <c r="C276" s="625" t="s">
        <v>4988</v>
      </c>
      <c r="D276" s="625" t="s">
        <v>4989</v>
      </c>
      <c r="E276" s="625" t="s">
        <v>6</v>
      </c>
      <c r="F276" s="548">
        <v>90</v>
      </c>
      <c r="G276" s="548" t="s">
        <v>72</v>
      </c>
      <c r="H276" s="587"/>
    </row>
    <row r="277" spans="1:8" x14ac:dyDescent="0.25">
      <c r="A277" s="576">
        <v>256</v>
      </c>
      <c r="B277" s="622">
        <v>7</v>
      </c>
      <c r="C277" s="625" t="s">
        <v>4990</v>
      </c>
      <c r="D277" s="625" t="s">
        <v>388</v>
      </c>
      <c r="E277" s="625" t="s">
        <v>6</v>
      </c>
      <c r="F277" s="548">
        <v>79</v>
      </c>
      <c r="G277" s="548" t="s">
        <v>68</v>
      </c>
      <c r="H277" s="587"/>
    </row>
    <row r="278" spans="1:8" x14ac:dyDescent="0.25">
      <c r="A278" s="576">
        <v>257</v>
      </c>
      <c r="B278" s="622">
        <v>8</v>
      </c>
      <c r="C278" s="625" t="s">
        <v>4991</v>
      </c>
      <c r="D278" s="625" t="s">
        <v>4992</v>
      </c>
      <c r="E278" s="625" t="s">
        <v>4993</v>
      </c>
      <c r="F278" s="548">
        <v>71</v>
      </c>
      <c r="G278" s="548" t="s">
        <v>68</v>
      </c>
      <c r="H278" s="587"/>
    </row>
    <row r="279" spans="1:8" x14ac:dyDescent="0.25">
      <c r="A279" s="576">
        <v>258</v>
      </c>
      <c r="B279" s="622">
        <v>9</v>
      </c>
      <c r="C279" s="625" t="s">
        <v>4994</v>
      </c>
      <c r="D279" s="625" t="s">
        <v>1964</v>
      </c>
      <c r="E279" s="625" t="s">
        <v>142</v>
      </c>
      <c r="F279" s="548">
        <v>73</v>
      </c>
      <c r="G279" s="548" t="s">
        <v>68</v>
      </c>
      <c r="H279" s="587"/>
    </row>
    <row r="280" spans="1:8" x14ac:dyDescent="0.25">
      <c r="A280" s="576">
        <v>259</v>
      </c>
      <c r="B280" s="622">
        <v>10</v>
      </c>
      <c r="C280" s="625" t="s">
        <v>4995</v>
      </c>
      <c r="D280" s="625" t="s">
        <v>3928</v>
      </c>
      <c r="E280" s="625" t="s">
        <v>4996</v>
      </c>
      <c r="F280" s="548">
        <v>80</v>
      </c>
      <c r="G280" s="548" t="s">
        <v>31</v>
      </c>
      <c r="H280" s="587"/>
    </row>
    <row r="281" spans="1:8" x14ac:dyDescent="0.25">
      <c r="A281" s="576">
        <v>260</v>
      </c>
      <c r="B281" s="622">
        <v>11</v>
      </c>
      <c r="C281" s="625" t="s">
        <v>4997</v>
      </c>
      <c r="D281" s="625" t="s">
        <v>4998</v>
      </c>
      <c r="E281" s="625" t="s">
        <v>39</v>
      </c>
      <c r="F281" s="548">
        <v>80</v>
      </c>
      <c r="G281" s="548" t="s">
        <v>31</v>
      </c>
      <c r="H281" s="587"/>
    </row>
    <row r="282" spans="1:8" x14ac:dyDescent="0.25">
      <c r="A282" s="576">
        <v>261</v>
      </c>
      <c r="B282" s="622">
        <v>12</v>
      </c>
      <c r="C282" s="625" t="s">
        <v>4999</v>
      </c>
      <c r="D282" s="625" t="s">
        <v>48</v>
      </c>
      <c r="E282" s="625" t="s">
        <v>41</v>
      </c>
      <c r="F282" s="548">
        <v>79</v>
      </c>
      <c r="G282" s="548" t="s">
        <v>68</v>
      </c>
      <c r="H282" s="587"/>
    </row>
    <row r="283" spans="1:8" x14ac:dyDescent="0.25">
      <c r="A283" s="576">
        <v>262</v>
      </c>
      <c r="B283" s="622">
        <v>13</v>
      </c>
      <c r="C283" s="625" t="s">
        <v>5000</v>
      </c>
      <c r="D283" s="625" t="s">
        <v>71</v>
      </c>
      <c r="E283" s="625" t="s">
        <v>45</v>
      </c>
      <c r="F283" s="548">
        <v>91</v>
      </c>
      <c r="G283" s="548" t="s">
        <v>72</v>
      </c>
      <c r="H283" s="587"/>
    </row>
    <row r="284" spans="1:8" x14ac:dyDescent="0.25">
      <c r="A284" s="576">
        <v>263</v>
      </c>
      <c r="B284" s="622">
        <v>14</v>
      </c>
      <c r="C284" s="625" t="s">
        <v>5001</v>
      </c>
      <c r="D284" s="625" t="s">
        <v>49</v>
      </c>
      <c r="E284" s="625" t="s">
        <v>15</v>
      </c>
      <c r="F284" s="548">
        <v>90</v>
      </c>
      <c r="G284" s="548" t="s">
        <v>72</v>
      </c>
      <c r="H284" s="587"/>
    </row>
    <row r="285" spans="1:8" x14ac:dyDescent="0.25">
      <c r="A285" s="576">
        <v>264</v>
      </c>
      <c r="B285" s="622">
        <v>15</v>
      </c>
      <c r="C285" s="625" t="s">
        <v>5002</v>
      </c>
      <c r="D285" s="625" t="s">
        <v>185</v>
      </c>
      <c r="E285" s="625" t="s">
        <v>4465</v>
      </c>
      <c r="F285" s="548">
        <v>65</v>
      </c>
      <c r="G285" s="548" t="s">
        <v>68</v>
      </c>
      <c r="H285" s="587"/>
    </row>
    <row r="286" spans="1:8" x14ac:dyDescent="0.25">
      <c r="A286" s="576">
        <v>265</v>
      </c>
      <c r="B286" s="622">
        <v>16</v>
      </c>
      <c r="C286" s="625" t="s">
        <v>5003</v>
      </c>
      <c r="D286" s="625" t="s">
        <v>975</v>
      </c>
      <c r="E286" s="625" t="s">
        <v>8</v>
      </c>
      <c r="F286" s="548">
        <v>0</v>
      </c>
      <c r="G286" s="548" t="s">
        <v>267</v>
      </c>
      <c r="H286" s="587" t="s">
        <v>1808</v>
      </c>
    </row>
    <row r="287" spans="1:8" x14ac:dyDescent="0.25">
      <c r="A287" s="576">
        <v>266</v>
      </c>
      <c r="B287" s="622">
        <v>17</v>
      </c>
      <c r="C287" s="625" t="s">
        <v>5004</v>
      </c>
      <c r="D287" s="625" t="s">
        <v>703</v>
      </c>
      <c r="E287" s="625" t="s">
        <v>80</v>
      </c>
      <c r="F287" s="548">
        <v>84</v>
      </c>
      <c r="G287" s="548" t="s">
        <v>31</v>
      </c>
      <c r="H287" s="587"/>
    </row>
    <row r="288" spans="1:8" x14ac:dyDescent="0.25">
      <c r="A288" s="576">
        <v>267</v>
      </c>
      <c r="B288" s="622">
        <v>18</v>
      </c>
      <c r="C288" s="625" t="s">
        <v>5005</v>
      </c>
      <c r="D288" s="625" t="s">
        <v>5006</v>
      </c>
      <c r="E288" s="625" t="s">
        <v>116</v>
      </c>
      <c r="F288" s="548">
        <v>85</v>
      </c>
      <c r="G288" s="548" t="s">
        <v>31</v>
      </c>
      <c r="H288" s="587"/>
    </row>
    <row r="289" spans="1:8" x14ac:dyDescent="0.25">
      <c r="A289" s="576">
        <v>268</v>
      </c>
      <c r="B289" s="622">
        <v>19</v>
      </c>
      <c r="C289" s="625" t="s">
        <v>5007</v>
      </c>
      <c r="D289" s="625" t="s">
        <v>196</v>
      </c>
      <c r="E289" s="625" t="s">
        <v>22</v>
      </c>
      <c r="F289" s="548">
        <v>78</v>
      </c>
      <c r="G289" s="548" t="s">
        <v>68</v>
      </c>
      <c r="H289" s="587"/>
    </row>
    <row r="290" spans="1:8" x14ac:dyDescent="0.25">
      <c r="A290" s="576">
        <v>269</v>
      </c>
      <c r="B290" s="622">
        <v>20</v>
      </c>
      <c r="C290" s="625" t="s">
        <v>5008</v>
      </c>
      <c r="D290" s="625" t="s">
        <v>5009</v>
      </c>
      <c r="E290" s="625" t="s">
        <v>147</v>
      </c>
      <c r="F290" s="548">
        <v>0</v>
      </c>
      <c r="G290" s="548" t="s">
        <v>267</v>
      </c>
      <c r="H290" s="587" t="s">
        <v>1808</v>
      </c>
    </row>
    <row r="291" spans="1:8" x14ac:dyDescent="0.25">
      <c r="A291" s="576">
        <v>270</v>
      </c>
      <c r="B291" s="622">
        <v>21</v>
      </c>
      <c r="C291" s="625" t="s">
        <v>5010</v>
      </c>
      <c r="D291" s="625" t="s">
        <v>5011</v>
      </c>
      <c r="E291" s="625" t="s">
        <v>243</v>
      </c>
      <c r="F291" s="548">
        <v>0</v>
      </c>
      <c r="G291" s="548" t="s">
        <v>267</v>
      </c>
      <c r="H291" s="587" t="s">
        <v>1808</v>
      </c>
    </row>
    <row r="292" spans="1:8" x14ac:dyDescent="0.25">
      <c r="A292" s="576">
        <v>271</v>
      </c>
      <c r="B292" s="622">
        <v>22</v>
      </c>
      <c r="C292" s="625" t="s">
        <v>5012</v>
      </c>
      <c r="D292" s="625" t="s">
        <v>5013</v>
      </c>
      <c r="E292" s="625" t="s">
        <v>137</v>
      </c>
      <c r="F292" s="548">
        <v>82</v>
      </c>
      <c r="G292" s="548" t="s">
        <v>31</v>
      </c>
      <c r="H292" s="587"/>
    </row>
    <row r="293" spans="1:8" x14ac:dyDescent="0.25">
      <c r="A293" s="576">
        <v>272</v>
      </c>
      <c r="B293" s="622">
        <v>23</v>
      </c>
      <c r="C293" s="625" t="s">
        <v>5014</v>
      </c>
      <c r="D293" s="625" t="s">
        <v>262</v>
      </c>
      <c r="E293" s="625" t="s">
        <v>9</v>
      </c>
      <c r="F293" s="548">
        <v>81</v>
      </c>
      <c r="G293" s="548" t="s">
        <v>31</v>
      </c>
      <c r="H293" s="587"/>
    </row>
    <row r="294" spans="1:8" x14ac:dyDescent="0.25">
      <c r="A294" s="576">
        <v>273</v>
      </c>
      <c r="B294" s="622">
        <v>24</v>
      </c>
      <c r="C294" s="625" t="s">
        <v>5015</v>
      </c>
      <c r="D294" s="625" t="s">
        <v>46</v>
      </c>
      <c r="E294" s="625" t="s">
        <v>11</v>
      </c>
      <c r="F294" s="548">
        <v>51</v>
      </c>
      <c r="G294" s="548" t="s">
        <v>96</v>
      </c>
      <c r="H294" s="587"/>
    </row>
    <row r="295" spans="1:8" x14ac:dyDescent="0.25">
      <c r="A295" s="576">
        <v>274</v>
      </c>
      <c r="B295" s="622">
        <v>25</v>
      </c>
      <c r="C295" s="625" t="s">
        <v>5016</v>
      </c>
      <c r="D295" s="625" t="s">
        <v>57</v>
      </c>
      <c r="E295" s="625" t="s">
        <v>81</v>
      </c>
      <c r="F295" s="548">
        <v>90</v>
      </c>
      <c r="G295" s="548" t="s">
        <v>72</v>
      </c>
      <c r="H295" s="587"/>
    </row>
    <row r="296" spans="1:8" x14ac:dyDescent="0.25">
      <c r="A296" s="576">
        <v>275</v>
      </c>
      <c r="B296" s="622">
        <v>26</v>
      </c>
      <c r="C296" s="625" t="s">
        <v>5017</v>
      </c>
      <c r="D296" s="625" t="s">
        <v>405</v>
      </c>
      <c r="E296" s="625" t="s">
        <v>59</v>
      </c>
      <c r="F296" s="548">
        <v>80</v>
      </c>
      <c r="G296" s="548" t="s">
        <v>31</v>
      </c>
      <c r="H296" s="587"/>
    </row>
    <row r="297" spans="1:8" x14ac:dyDescent="0.25">
      <c r="A297" s="576">
        <v>276</v>
      </c>
      <c r="B297" s="622">
        <v>27</v>
      </c>
      <c r="C297" s="625" t="s">
        <v>5018</v>
      </c>
      <c r="D297" s="625" t="s">
        <v>5019</v>
      </c>
      <c r="E297" s="625" t="s">
        <v>5020</v>
      </c>
      <c r="F297" s="548">
        <v>74</v>
      </c>
      <c r="G297" s="548" t="s">
        <v>68</v>
      </c>
      <c r="H297" s="587"/>
    </row>
    <row r="298" spans="1:8" x14ac:dyDescent="0.25">
      <c r="A298" s="576">
        <v>277</v>
      </c>
      <c r="B298" s="622">
        <v>28</v>
      </c>
      <c r="C298" s="625" t="s">
        <v>5021</v>
      </c>
      <c r="D298" s="625" t="s">
        <v>5022</v>
      </c>
      <c r="E298" s="625" t="s">
        <v>61</v>
      </c>
      <c r="F298" s="548">
        <v>80</v>
      </c>
      <c r="G298" s="548" t="s">
        <v>31</v>
      </c>
      <c r="H298" s="587"/>
    </row>
    <row r="299" spans="1:8" x14ac:dyDescent="0.25">
      <c r="A299" s="576">
        <v>278</v>
      </c>
      <c r="B299" s="622">
        <v>29</v>
      </c>
      <c r="C299" s="625" t="s">
        <v>5023</v>
      </c>
      <c r="D299" s="625" t="s">
        <v>5024</v>
      </c>
      <c r="E299" s="625" t="s">
        <v>61</v>
      </c>
      <c r="F299" s="548">
        <v>80</v>
      </c>
      <c r="G299" s="548" t="s">
        <v>31</v>
      </c>
      <c r="H299" s="587"/>
    </row>
    <row r="300" spans="1:8" x14ac:dyDescent="0.25">
      <c r="A300" s="576">
        <v>279</v>
      </c>
      <c r="B300" s="622">
        <v>30</v>
      </c>
      <c r="C300" s="625" t="s">
        <v>5025</v>
      </c>
      <c r="D300" s="625" t="s">
        <v>516</v>
      </c>
      <c r="E300" s="625" t="s">
        <v>61</v>
      </c>
      <c r="F300" s="548">
        <v>81</v>
      </c>
      <c r="G300" s="548" t="s">
        <v>31</v>
      </c>
      <c r="H300" s="587"/>
    </row>
    <row r="301" spans="1:8" x14ac:dyDescent="0.25">
      <c r="A301" s="576">
        <v>280</v>
      </c>
      <c r="B301" s="622">
        <v>31</v>
      </c>
      <c r="C301" s="625" t="s">
        <v>5026</v>
      </c>
      <c r="D301" s="625" t="s">
        <v>71</v>
      </c>
      <c r="E301" s="625" t="s">
        <v>61</v>
      </c>
      <c r="F301" s="548">
        <v>0</v>
      </c>
      <c r="G301" s="548" t="s">
        <v>267</v>
      </c>
      <c r="H301" s="587" t="s">
        <v>1808</v>
      </c>
    </row>
    <row r="302" spans="1:8" x14ac:dyDescent="0.25">
      <c r="A302" s="576">
        <v>281</v>
      </c>
      <c r="B302" s="622">
        <v>32</v>
      </c>
      <c r="C302" s="625" t="s">
        <v>5027</v>
      </c>
      <c r="D302" s="625" t="s">
        <v>162</v>
      </c>
      <c r="E302" s="625" t="s">
        <v>218</v>
      </c>
      <c r="F302" s="548">
        <v>80</v>
      </c>
      <c r="G302" s="548" t="s">
        <v>31</v>
      </c>
      <c r="H302" s="587"/>
    </row>
    <row r="303" spans="1:8" x14ac:dyDescent="0.25">
      <c r="A303" s="576">
        <v>282</v>
      </c>
      <c r="B303" s="622">
        <v>33</v>
      </c>
      <c r="C303" s="625" t="s">
        <v>5028</v>
      </c>
      <c r="D303" s="625" t="s">
        <v>5029</v>
      </c>
      <c r="E303" s="625" t="s">
        <v>63</v>
      </c>
      <c r="F303" s="548">
        <v>79</v>
      </c>
      <c r="G303" s="548" t="s">
        <v>68</v>
      </c>
      <c r="H303" s="587"/>
    </row>
    <row r="304" spans="1:8" x14ac:dyDescent="0.25">
      <c r="A304" s="576">
        <v>283</v>
      </c>
      <c r="B304" s="622">
        <v>34</v>
      </c>
      <c r="C304" s="625" t="s">
        <v>5030</v>
      </c>
      <c r="D304" s="625" t="s">
        <v>5029</v>
      </c>
      <c r="E304" s="625" t="s">
        <v>12</v>
      </c>
      <c r="F304" s="548">
        <v>78</v>
      </c>
      <c r="G304" s="548" t="s">
        <v>68</v>
      </c>
      <c r="H304" s="587"/>
    </row>
    <row r="305" spans="1:17" x14ac:dyDescent="0.25">
      <c r="A305" s="576">
        <v>284</v>
      </c>
      <c r="B305" s="622">
        <v>35</v>
      </c>
      <c r="C305" s="625" t="s">
        <v>5031</v>
      </c>
      <c r="D305" s="625" t="s">
        <v>832</v>
      </c>
      <c r="E305" s="625" t="s">
        <v>12</v>
      </c>
      <c r="F305" s="548">
        <v>80</v>
      </c>
      <c r="G305" s="548" t="s">
        <v>31</v>
      </c>
      <c r="H305" s="587"/>
    </row>
    <row r="306" spans="1:17" x14ac:dyDescent="0.25">
      <c r="A306" s="576">
        <v>285</v>
      </c>
      <c r="B306" s="622">
        <v>36</v>
      </c>
      <c r="C306" s="625" t="s">
        <v>5032</v>
      </c>
      <c r="D306" s="625" t="s">
        <v>262</v>
      </c>
      <c r="E306" s="625" t="s">
        <v>12</v>
      </c>
      <c r="F306" s="548">
        <v>56</v>
      </c>
      <c r="G306" s="548" t="s">
        <v>96</v>
      </c>
      <c r="H306" s="587"/>
    </row>
    <row r="307" spans="1:17" x14ac:dyDescent="0.25">
      <c r="A307" s="576">
        <v>286</v>
      </c>
      <c r="B307" s="622">
        <v>37</v>
      </c>
      <c r="C307" s="625" t="s">
        <v>5033</v>
      </c>
      <c r="D307" s="625" t="s">
        <v>77</v>
      </c>
      <c r="E307" s="625" t="s">
        <v>139</v>
      </c>
      <c r="F307" s="548">
        <v>0</v>
      </c>
      <c r="G307" s="548" t="s">
        <v>267</v>
      </c>
      <c r="H307" s="587" t="s">
        <v>1808</v>
      </c>
    </row>
    <row r="308" spans="1:17" x14ac:dyDescent="0.25">
      <c r="A308" s="576">
        <v>287</v>
      </c>
      <c r="B308" s="622">
        <v>38</v>
      </c>
      <c r="C308" s="625" t="s">
        <v>5034</v>
      </c>
      <c r="D308" s="625" t="s">
        <v>498</v>
      </c>
      <c r="E308" s="625" t="s">
        <v>167</v>
      </c>
      <c r="F308" s="548">
        <v>30</v>
      </c>
      <c r="G308" s="548" t="s">
        <v>267</v>
      </c>
      <c r="H308" s="587" t="s">
        <v>4987</v>
      </c>
    </row>
    <row r="309" spans="1:17" x14ac:dyDescent="0.25">
      <c r="A309" s="576">
        <v>288</v>
      </c>
      <c r="B309" s="622">
        <v>39</v>
      </c>
      <c r="C309" s="625" t="s">
        <v>5035</v>
      </c>
      <c r="D309" s="625" t="s">
        <v>5036</v>
      </c>
      <c r="E309" s="625" t="s">
        <v>991</v>
      </c>
      <c r="F309" s="626">
        <v>91</v>
      </c>
      <c r="G309" s="626" t="s">
        <v>72</v>
      </c>
      <c r="H309" s="587"/>
    </row>
    <row r="310" spans="1:17" x14ac:dyDescent="0.25">
      <c r="A310" s="627"/>
      <c r="B310" s="628"/>
      <c r="C310" s="629"/>
      <c r="D310" s="630"/>
      <c r="E310" s="630"/>
      <c r="F310" s="631"/>
      <c r="G310" s="632"/>
      <c r="H310" s="633"/>
    </row>
    <row r="311" spans="1:17" x14ac:dyDescent="0.25">
      <c r="A311" s="4"/>
      <c r="B311" s="4"/>
      <c r="C311" s="58" t="s">
        <v>5037</v>
      </c>
      <c r="E311" s="31"/>
      <c r="F311" s="57"/>
      <c r="G311" s="4"/>
      <c r="H311" s="569"/>
    </row>
    <row r="312" spans="1:17" ht="47.25" x14ac:dyDescent="0.25">
      <c r="A312" s="583"/>
      <c r="B312" s="618" t="s">
        <v>105</v>
      </c>
      <c r="C312" s="584" t="s">
        <v>32</v>
      </c>
      <c r="D312" s="584" t="s">
        <v>33</v>
      </c>
      <c r="E312" s="585" t="s">
        <v>141</v>
      </c>
      <c r="F312" s="619" t="s">
        <v>336</v>
      </c>
      <c r="G312" s="620" t="s">
        <v>4</v>
      </c>
      <c r="H312" s="621" t="s">
        <v>0</v>
      </c>
      <c r="M312" s="8"/>
      <c r="N312" s="31"/>
      <c r="O312" s="31"/>
      <c r="P312" s="57"/>
      <c r="Q312" s="57"/>
    </row>
    <row r="313" spans="1:17" ht="31.5" x14ac:dyDescent="0.25">
      <c r="A313" s="576">
        <v>289</v>
      </c>
      <c r="B313" s="622">
        <v>1</v>
      </c>
      <c r="C313" s="590" t="s">
        <v>5038</v>
      </c>
      <c r="D313" s="634" t="s">
        <v>1284</v>
      </c>
      <c r="E313" s="635" t="s">
        <v>34</v>
      </c>
      <c r="F313" s="577">
        <v>90</v>
      </c>
      <c r="G313" s="577" t="s">
        <v>5039</v>
      </c>
      <c r="H313" s="596"/>
      <c r="M313" s="8"/>
      <c r="N313" s="31"/>
      <c r="O313" s="31"/>
      <c r="P313" s="89"/>
      <c r="Q313" s="89"/>
    </row>
    <row r="314" spans="1:17" ht="31.5" x14ac:dyDescent="0.25">
      <c r="A314" s="576">
        <v>290</v>
      </c>
      <c r="B314" s="622">
        <v>2</v>
      </c>
      <c r="C314" s="590" t="s">
        <v>5040</v>
      </c>
      <c r="D314" s="634" t="s">
        <v>5041</v>
      </c>
      <c r="E314" s="635" t="s">
        <v>130</v>
      </c>
      <c r="F314" s="577">
        <v>81</v>
      </c>
      <c r="G314" s="577" t="s">
        <v>31</v>
      </c>
      <c r="H314" s="596"/>
    </row>
    <row r="315" spans="1:17" ht="31.5" x14ac:dyDescent="0.25">
      <c r="A315" s="576">
        <v>291</v>
      </c>
      <c r="B315" s="622">
        <v>3</v>
      </c>
      <c r="C315" s="590" t="s">
        <v>5042</v>
      </c>
      <c r="D315" s="634" t="s">
        <v>5043</v>
      </c>
      <c r="E315" s="635" t="s">
        <v>38</v>
      </c>
      <c r="F315" s="577">
        <v>90</v>
      </c>
      <c r="G315" s="577" t="s">
        <v>5039</v>
      </c>
      <c r="H315" s="596"/>
    </row>
    <row r="316" spans="1:17" ht="31.5" x14ac:dyDescent="0.25">
      <c r="A316" s="576">
        <v>292</v>
      </c>
      <c r="B316" s="622">
        <v>4</v>
      </c>
      <c r="C316" s="590" t="s">
        <v>5044</v>
      </c>
      <c r="D316" s="634" t="s">
        <v>44</v>
      </c>
      <c r="E316" s="635" t="s">
        <v>27</v>
      </c>
      <c r="F316" s="577">
        <v>89</v>
      </c>
      <c r="G316" s="577" t="s">
        <v>5045</v>
      </c>
      <c r="H316" s="596"/>
    </row>
    <row r="317" spans="1:17" ht="31.5" x14ac:dyDescent="0.25">
      <c r="A317" s="576">
        <v>293</v>
      </c>
      <c r="B317" s="622">
        <v>5</v>
      </c>
      <c r="C317" s="590" t="s">
        <v>5046</v>
      </c>
      <c r="D317" s="634" t="s">
        <v>5047</v>
      </c>
      <c r="E317" s="635" t="s">
        <v>14</v>
      </c>
      <c r="F317" s="577">
        <v>79</v>
      </c>
      <c r="G317" s="577" t="s">
        <v>5048</v>
      </c>
      <c r="H317" s="596"/>
    </row>
    <row r="318" spans="1:17" x14ac:dyDescent="0.25">
      <c r="A318" s="576">
        <v>294</v>
      </c>
      <c r="B318" s="622">
        <v>6</v>
      </c>
      <c r="C318" s="592" t="s">
        <v>5049</v>
      </c>
      <c r="D318" s="592" t="s">
        <v>5050</v>
      </c>
      <c r="E318" s="636" t="s">
        <v>178</v>
      </c>
      <c r="F318" s="577">
        <v>0</v>
      </c>
      <c r="G318" s="577" t="s">
        <v>5051</v>
      </c>
      <c r="H318" s="596"/>
    </row>
    <row r="319" spans="1:17" ht="31.5" x14ac:dyDescent="0.25">
      <c r="A319" s="576">
        <v>295</v>
      </c>
      <c r="B319" s="622">
        <v>7</v>
      </c>
      <c r="C319" s="590" t="s">
        <v>5052</v>
      </c>
      <c r="D319" s="634" t="s">
        <v>65</v>
      </c>
      <c r="E319" s="635" t="s">
        <v>41</v>
      </c>
      <c r="F319" s="577">
        <v>80</v>
      </c>
      <c r="G319" s="577" t="s">
        <v>31</v>
      </c>
      <c r="H319" s="596"/>
    </row>
    <row r="320" spans="1:17" ht="31.5" x14ac:dyDescent="0.25">
      <c r="A320" s="576">
        <v>296</v>
      </c>
      <c r="B320" s="622">
        <v>8</v>
      </c>
      <c r="C320" s="590" t="s">
        <v>5053</v>
      </c>
      <c r="D320" s="634" t="s">
        <v>5054</v>
      </c>
      <c r="E320" s="635" t="s">
        <v>45</v>
      </c>
      <c r="F320" s="577">
        <v>80</v>
      </c>
      <c r="G320" s="577" t="s">
        <v>5045</v>
      </c>
      <c r="H320" s="596"/>
    </row>
    <row r="321" spans="1:8" ht="31.5" x14ac:dyDescent="0.25">
      <c r="A321" s="576">
        <v>297</v>
      </c>
      <c r="B321" s="622">
        <v>9</v>
      </c>
      <c r="C321" s="590" t="s">
        <v>5055</v>
      </c>
      <c r="D321" s="634" t="s">
        <v>88</v>
      </c>
      <c r="E321" s="635" t="s">
        <v>47</v>
      </c>
      <c r="F321" s="577">
        <v>80</v>
      </c>
      <c r="G321" s="577" t="s">
        <v>31</v>
      </c>
      <c r="H321" s="596"/>
    </row>
    <row r="322" spans="1:8" ht="31.5" x14ac:dyDescent="0.25">
      <c r="A322" s="576">
        <v>298</v>
      </c>
      <c r="B322" s="622">
        <v>10</v>
      </c>
      <c r="C322" s="590" t="s">
        <v>5056</v>
      </c>
      <c r="D322" s="634" t="s">
        <v>440</v>
      </c>
      <c r="E322" s="635" t="s">
        <v>2387</v>
      </c>
      <c r="F322" s="577">
        <v>85</v>
      </c>
      <c r="G322" s="577" t="s">
        <v>31</v>
      </c>
      <c r="H322" s="596"/>
    </row>
    <row r="323" spans="1:8" x14ac:dyDescent="0.25">
      <c r="A323" s="576">
        <v>299</v>
      </c>
      <c r="B323" s="622">
        <v>11</v>
      </c>
      <c r="C323" s="592" t="s">
        <v>5057</v>
      </c>
      <c r="D323" s="592" t="s">
        <v>5058</v>
      </c>
      <c r="E323" s="636" t="s">
        <v>190</v>
      </c>
      <c r="F323" s="577">
        <v>0</v>
      </c>
      <c r="G323" s="591" t="s">
        <v>5051</v>
      </c>
      <c r="H323" s="596"/>
    </row>
    <row r="324" spans="1:8" ht="31.5" x14ac:dyDescent="0.25">
      <c r="A324" s="576">
        <v>300</v>
      </c>
      <c r="B324" s="622">
        <v>12</v>
      </c>
      <c r="C324" s="590" t="s">
        <v>5059</v>
      </c>
      <c r="D324" s="634" t="s">
        <v>5060</v>
      </c>
      <c r="E324" s="635" t="s">
        <v>21</v>
      </c>
      <c r="F324" s="577">
        <v>87</v>
      </c>
      <c r="G324" s="577" t="s">
        <v>5045</v>
      </c>
      <c r="H324" s="596"/>
    </row>
    <row r="325" spans="1:8" ht="31.5" x14ac:dyDescent="0.25">
      <c r="A325" s="576">
        <v>301</v>
      </c>
      <c r="B325" s="622">
        <v>13</v>
      </c>
      <c r="C325" s="590" t="s">
        <v>5061</v>
      </c>
      <c r="D325" s="634" t="s">
        <v>5062</v>
      </c>
      <c r="E325" s="635" t="s">
        <v>5063</v>
      </c>
      <c r="F325" s="577">
        <v>83</v>
      </c>
      <c r="G325" s="577" t="s">
        <v>31</v>
      </c>
      <c r="H325" s="596"/>
    </row>
    <row r="326" spans="1:8" ht="31.5" x14ac:dyDescent="0.25">
      <c r="A326" s="576">
        <v>302</v>
      </c>
      <c r="B326" s="622">
        <v>14</v>
      </c>
      <c r="C326" s="590" t="s">
        <v>5064</v>
      </c>
      <c r="D326" s="634" t="s">
        <v>333</v>
      </c>
      <c r="E326" s="635" t="s">
        <v>100</v>
      </c>
      <c r="F326" s="577">
        <v>81</v>
      </c>
      <c r="G326" s="577" t="s">
        <v>31</v>
      </c>
      <c r="H326" s="596"/>
    </row>
    <row r="327" spans="1:8" ht="31.5" x14ac:dyDescent="0.25">
      <c r="A327" s="576">
        <v>303</v>
      </c>
      <c r="B327" s="622">
        <v>15</v>
      </c>
      <c r="C327" s="590" t="s">
        <v>5065</v>
      </c>
      <c r="D327" s="634" t="s">
        <v>159</v>
      </c>
      <c r="E327" s="635" t="s">
        <v>8</v>
      </c>
      <c r="F327" s="577">
        <v>87</v>
      </c>
      <c r="G327" s="577" t="s">
        <v>31</v>
      </c>
      <c r="H327" s="596"/>
    </row>
    <row r="328" spans="1:8" ht="31.5" x14ac:dyDescent="0.25">
      <c r="A328" s="576">
        <v>304</v>
      </c>
      <c r="B328" s="622">
        <v>16</v>
      </c>
      <c r="C328" s="590" t="s">
        <v>5066</v>
      </c>
      <c r="D328" s="634" t="s">
        <v>262</v>
      </c>
      <c r="E328" s="635" t="s">
        <v>8</v>
      </c>
      <c r="F328" s="577">
        <v>0</v>
      </c>
      <c r="G328" s="577" t="s">
        <v>5051</v>
      </c>
      <c r="H328" s="596"/>
    </row>
    <row r="329" spans="1:8" ht="31.5" x14ac:dyDescent="0.25">
      <c r="A329" s="576">
        <v>305</v>
      </c>
      <c r="B329" s="622">
        <v>17</v>
      </c>
      <c r="C329" s="590" t="s">
        <v>5067</v>
      </c>
      <c r="D329" s="634" t="s">
        <v>5068</v>
      </c>
      <c r="E329" s="635" t="s">
        <v>260</v>
      </c>
      <c r="F329" s="577">
        <v>92</v>
      </c>
      <c r="G329" s="577" t="s">
        <v>5039</v>
      </c>
      <c r="H329" s="596"/>
    </row>
    <row r="330" spans="1:8" ht="31.5" x14ac:dyDescent="0.25">
      <c r="A330" s="576">
        <v>306</v>
      </c>
      <c r="B330" s="622">
        <v>18</v>
      </c>
      <c r="C330" s="590" t="s">
        <v>5069</v>
      </c>
      <c r="D330" s="634" t="s">
        <v>18</v>
      </c>
      <c r="E330" s="635" t="s">
        <v>276</v>
      </c>
      <c r="F330" s="577">
        <v>77</v>
      </c>
      <c r="G330" s="577" t="s">
        <v>5048</v>
      </c>
      <c r="H330" s="596"/>
    </row>
    <row r="331" spans="1:8" ht="31.5" x14ac:dyDescent="0.25">
      <c r="A331" s="576">
        <v>307</v>
      </c>
      <c r="B331" s="622">
        <v>19</v>
      </c>
      <c r="C331" s="590" t="s">
        <v>5070</v>
      </c>
      <c r="D331" s="634" t="s">
        <v>5071</v>
      </c>
      <c r="E331" s="635" t="s">
        <v>25</v>
      </c>
      <c r="F331" s="577">
        <v>81</v>
      </c>
      <c r="G331" s="577" t="s">
        <v>31</v>
      </c>
      <c r="H331" s="596"/>
    </row>
    <row r="332" spans="1:8" ht="31.5" x14ac:dyDescent="0.25">
      <c r="A332" s="576">
        <v>308</v>
      </c>
      <c r="B332" s="622">
        <v>20</v>
      </c>
      <c r="C332" s="590" t="s">
        <v>5072</v>
      </c>
      <c r="D332" s="634" t="s">
        <v>5073</v>
      </c>
      <c r="E332" s="635" t="s">
        <v>80</v>
      </c>
      <c r="F332" s="577">
        <v>81</v>
      </c>
      <c r="G332" s="577" t="s">
        <v>31</v>
      </c>
      <c r="H332" s="596"/>
    </row>
    <row r="333" spans="1:8" ht="31.5" x14ac:dyDescent="0.25">
      <c r="A333" s="576">
        <v>309</v>
      </c>
      <c r="B333" s="622">
        <v>21</v>
      </c>
      <c r="C333" s="590" t="s">
        <v>5074</v>
      </c>
      <c r="D333" s="634" t="s">
        <v>44</v>
      </c>
      <c r="E333" s="635" t="s">
        <v>80</v>
      </c>
      <c r="F333" s="577">
        <v>92</v>
      </c>
      <c r="G333" s="577" t="s">
        <v>5039</v>
      </c>
      <c r="H333" s="596"/>
    </row>
    <row r="334" spans="1:8" ht="31.5" x14ac:dyDescent="0.25">
      <c r="A334" s="576">
        <v>310</v>
      </c>
      <c r="B334" s="622">
        <v>22</v>
      </c>
      <c r="C334" s="590" t="s">
        <v>5075</v>
      </c>
      <c r="D334" s="634" t="s">
        <v>78</v>
      </c>
      <c r="E334" s="635" t="s">
        <v>80</v>
      </c>
      <c r="F334" s="577">
        <v>86</v>
      </c>
      <c r="G334" s="577" t="s">
        <v>31</v>
      </c>
      <c r="H334" s="596"/>
    </row>
    <row r="335" spans="1:8" ht="31.5" x14ac:dyDescent="0.25">
      <c r="A335" s="576">
        <v>311</v>
      </c>
      <c r="B335" s="622">
        <v>23</v>
      </c>
      <c r="C335" s="590" t="s">
        <v>5076</v>
      </c>
      <c r="D335" s="634" t="s">
        <v>18</v>
      </c>
      <c r="E335" s="635" t="s">
        <v>22</v>
      </c>
      <c r="F335" s="577">
        <v>80</v>
      </c>
      <c r="G335" s="577" t="s">
        <v>31</v>
      </c>
      <c r="H335" s="596"/>
    </row>
    <row r="336" spans="1:8" ht="31.5" x14ac:dyDescent="0.25">
      <c r="A336" s="576">
        <v>312</v>
      </c>
      <c r="B336" s="622">
        <v>24</v>
      </c>
      <c r="C336" s="590" t="s">
        <v>5077</v>
      </c>
      <c r="D336" s="634" t="s">
        <v>2174</v>
      </c>
      <c r="E336" s="635" t="s">
        <v>147</v>
      </c>
      <c r="F336" s="577">
        <v>88</v>
      </c>
      <c r="G336" s="577" t="s">
        <v>5045</v>
      </c>
      <c r="H336" s="596"/>
    </row>
    <row r="337" spans="1:17" x14ac:dyDescent="0.25">
      <c r="A337" s="576">
        <v>313</v>
      </c>
      <c r="B337" s="622">
        <v>25</v>
      </c>
      <c r="C337" s="592" t="s">
        <v>5078</v>
      </c>
      <c r="D337" s="592" t="s">
        <v>36</v>
      </c>
      <c r="E337" s="636" t="s">
        <v>855</v>
      </c>
      <c r="F337" s="577">
        <v>0</v>
      </c>
      <c r="G337" s="591" t="s">
        <v>5051</v>
      </c>
      <c r="H337" s="596"/>
    </row>
    <row r="338" spans="1:17" ht="31.5" x14ac:dyDescent="0.25">
      <c r="A338" s="576">
        <v>314</v>
      </c>
      <c r="B338" s="622">
        <v>26</v>
      </c>
      <c r="C338" s="590" t="s">
        <v>5079</v>
      </c>
      <c r="D338" s="634" t="s">
        <v>206</v>
      </c>
      <c r="E338" s="635" t="s">
        <v>60</v>
      </c>
      <c r="F338" s="577">
        <v>86</v>
      </c>
      <c r="G338" s="591" t="s">
        <v>31</v>
      </c>
      <c r="H338" s="596"/>
    </row>
    <row r="339" spans="1:17" ht="31.5" x14ac:dyDescent="0.25">
      <c r="A339" s="576">
        <v>315</v>
      </c>
      <c r="B339" s="622">
        <v>27</v>
      </c>
      <c r="C339" s="590" t="s">
        <v>5080</v>
      </c>
      <c r="D339" s="634" t="s">
        <v>5081</v>
      </c>
      <c r="E339" s="635" t="s">
        <v>60</v>
      </c>
      <c r="F339" s="577">
        <v>88</v>
      </c>
      <c r="G339" s="591" t="s">
        <v>5045</v>
      </c>
      <c r="H339" s="596"/>
    </row>
    <row r="340" spans="1:17" ht="31.5" x14ac:dyDescent="0.25">
      <c r="A340" s="576">
        <v>316</v>
      </c>
      <c r="B340" s="622">
        <v>28</v>
      </c>
      <c r="C340" s="590" t="s">
        <v>5082</v>
      </c>
      <c r="D340" s="634" t="s">
        <v>5083</v>
      </c>
      <c r="E340" s="635" t="s">
        <v>175</v>
      </c>
      <c r="F340" s="577">
        <v>92</v>
      </c>
      <c r="G340" s="591" t="s">
        <v>5039</v>
      </c>
      <c r="H340" s="596"/>
    </row>
    <row r="341" spans="1:17" ht="31.5" x14ac:dyDescent="0.25">
      <c r="A341" s="576">
        <v>317</v>
      </c>
      <c r="B341" s="622">
        <v>29</v>
      </c>
      <c r="C341" s="590" t="s">
        <v>5084</v>
      </c>
      <c r="D341" s="634" t="s">
        <v>44</v>
      </c>
      <c r="E341" s="635" t="s">
        <v>119</v>
      </c>
      <c r="F341" s="577">
        <v>80</v>
      </c>
      <c r="G341" s="591" t="s">
        <v>31</v>
      </c>
      <c r="H341" s="596"/>
    </row>
    <row r="342" spans="1:17" ht="31.5" x14ac:dyDescent="0.25">
      <c r="A342" s="576">
        <v>318</v>
      </c>
      <c r="B342" s="622">
        <v>30</v>
      </c>
      <c r="C342" s="590" t="s">
        <v>5085</v>
      </c>
      <c r="D342" s="634" t="s">
        <v>18</v>
      </c>
      <c r="E342" s="635" t="s">
        <v>1160</v>
      </c>
      <c r="F342" s="577">
        <v>80</v>
      </c>
      <c r="G342" s="591" t="s">
        <v>31</v>
      </c>
      <c r="H342" s="596"/>
    </row>
    <row r="343" spans="1:17" ht="31.5" x14ac:dyDescent="0.25">
      <c r="A343" s="576">
        <v>319</v>
      </c>
      <c r="B343" s="622">
        <v>31</v>
      </c>
      <c r="C343" s="590" t="s">
        <v>5086</v>
      </c>
      <c r="D343" s="634" t="s">
        <v>18</v>
      </c>
      <c r="E343" s="635" t="s">
        <v>12</v>
      </c>
      <c r="F343" s="577">
        <v>88</v>
      </c>
      <c r="G343" s="591" t="s">
        <v>31</v>
      </c>
      <c r="H343" s="596"/>
    </row>
    <row r="344" spans="1:17" ht="31.5" x14ac:dyDescent="0.25">
      <c r="A344" s="576">
        <v>320</v>
      </c>
      <c r="B344" s="622">
        <v>32</v>
      </c>
      <c r="C344" s="590" t="s">
        <v>5087</v>
      </c>
      <c r="D344" s="634" t="s">
        <v>35</v>
      </c>
      <c r="E344" s="635" t="s">
        <v>12</v>
      </c>
      <c r="F344" s="577">
        <v>84</v>
      </c>
      <c r="G344" s="591" t="s">
        <v>31</v>
      </c>
      <c r="H344" s="596"/>
    </row>
    <row r="345" spans="1:17" x14ac:dyDescent="0.25">
      <c r="A345" s="576">
        <v>321</v>
      </c>
      <c r="B345" s="622">
        <v>33</v>
      </c>
      <c r="C345" s="592" t="s">
        <v>5088</v>
      </c>
      <c r="D345" s="592" t="s">
        <v>5089</v>
      </c>
      <c r="E345" s="636" t="s">
        <v>265</v>
      </c>
      <c r="F345" s="577">
        <v>70</v>
      </c>
      <c r="G345" s="591" t="s">
        <v>5048</v>
      </c>
      <c r="H345" s="596"/>
    </row>
    <row r="346" spans="1:17" x14ac:dyDescent="0.25">
      <c r="A346" s="4"/>
      <c r="B346" s="613"/>
      <c r="C346" s="614"/>
      <c r="D346" s="614"/>
      <c r="E346" s="614"/>
      <c r="F346" s="615"/>
      <c r="G346" s="616"/>
      <c r="H346" s="617"/>
    </row>
    <row r="347" spans="1:17" x14ac:dyDescent="0.25">
      <c r="A347" s="4"/>
      <c r="B347" s="4"/>
      <c r="C347" s="58" t="s">
        <v>5090</v>
      </c>
      <c r="E347" s="31"/>
      <c r="F347" s="57"/>
      <c r="G347" s="4"/>
      <c r="H347" s="569"/>
    </row>
    <row r="348" spans="1:17" ht="47.25" x14ac:dyDescent="0.25">
      <c r="A348" s="583"/>
      <c r="B348" s="618" t="s">
        <v>105</v>
      </c>
      <c r="C348" s="584" t="s">
        <v>32</v>
      </c>
      <c r="D348" s="584" t="s">
        <v>33</v>
      </c>
      <c r="E348" s="585" t="s">
        <v>141</v>
      </c>
      <c r="F348" s="619" t="s">
        <v>336</v>
      </c>
      <c r="G348" s="620" t="s">
        <v>4</v>
      </c>
      <c r="H348" s="621" t="s">
        <v>0</v>
      </c>
      <c r="M348" s="8"/>
      <c r="N348" s="31"/>
      <c r="O348" s="31"/>
      <c r="P348" s="57"/>
      <c r="Q348" s="57"/>
    </row>
    <row r="349" spans="1:17" x14ac:dyDescent="0.25">
      <c r="A349" s="576">
        <v>322</v>
      </c>
      <c r="B349" s="622">
        <v>1</v>
      </c>
      <c r="C349" s="420" t="s">
        <v>5091</v>
      </c>
      <c r="D349" s="420" t="s">
        <v>322</v>
      </c>
      <c r="E349" s="420" t="s">
        <v>34</v>
      </c>
      <c r="F349" s="416">
        <v>92</v>
      </c>
      <c r="G349" s="416" t="s">
        <v>72</v>
      </c>
      <c r="H349" s="637"/>
      <c r="M349" s="8"/>
      <c r="N349" s="31"/>
      <c r="O349" s="31"/>
      <c r="P349" s="57"/>
      <c r="Q349" s="57"/>
    </row>
    <row r="350" spans="1:17" x14ac:dyDescent="0.25">
      <c r="A350" s="576">
        <v>323</v>
      </c>
      <c r="B350" s="622">
        <v>2</v>
      </c>
      <c r="C350" s="420" t="s">
        <v>5092</v>
      </c>
      <c r="D350" s="420" t="s">
        <v>5093</v>
      </c>
      <c r="E350" s="420" t="s">
        <v>34</v>
      </c>
      <c r="F350" s="416">
        <v>100</v>
      </c>
      <c r="G350" s="416" t="s">
        <v>72</v>
      </c>
      <c r="H350" s="637"/>
      <c r="M350" s="8"/>
      <c r="N350" s="31"/>
      <c r="O350" s="31"/>
      <c r="P350" s="89"/>
      <c r="Q350" s="89"/>
    </row>
    <row r="351" spans="1:17" x14ac:dyDescent="0.25">
      <c r="A351" s="576">
        <v>324</v>
      </c>
      <c r="B351" s="622">
        <v>3</v>
      </c>
      <c r="C351" s="420" t="s">
        <v>5094</v>
      </c>
      <c r="D351" s="420" t="s">
        <v>322</v>
      </c>
      <c r="E351" s="420" t="s">
        <v>129</v>
      </c>
      <c r="F351" s="416">
        <v>72</v>
      </c>
      <c r="G351" s="416" t="s">
        <v>68</v>
      </c>
      <c r="H351" s="637"/>
    </row>
    <row r="352" spans="1:17" x14ac:dyDescent="0.25">
      <c r="A352" s="576">
        <v>325</v>
      </c>
      <c r="B352" s="622">
        <v>4</v>
      </c>
      <c r="C352" s="420" t="s">
        <v>5095</v>
      </c>
      <c r="D352" s="420" t="s">
        <v>2755</v>
      </c>
      <c r="E352" s="420" t="s">
        <v>37</v>
      </c>
      <c r="F352" s="416">
        <v>90</v>
      </c>
      <c r="G352" s="416" t="s">
        <v>72</v>
      </c>
      <c r="H352" s="638"/>
    </row>
    <row r="353" spans="1:8" x14ac:dyDescent="0.25">
      <c r="A353" s="576">
        <v>326</v>
      </c>
      <c r="B353" s="622">
        <v>5</v>
      </c>
      <c r="C353" s="420" t="s">
        <v>5096</v>
      </c>
      <c r="D353" s="420" t="s">
        <v>5097</v>
      </c>
      <c r="E353" s="420" t="s">
        <v>199</v>
      </c>
      <c r="F353" s="416">
        <v>75</v>
      </c>
      <c r="G353" s="416" t="s">
        <v>68</v>
      </c>
      <c r="H353" s="637"/>
    </row>
    <row r="354" spans="1:8" x14ac:dyDescent="0.25">
      <c r="A354" s="576">
        <v>327</v>
      </c>
      <c r="B354" s="622">
        <v>6</v>
      </c>
      <c r="C354" s="420" t="s">
        <v>5098</v>
      </c>
      <c r="D354" s="420" t="s">
        <v>125</v>
      </c>
      <c r="E354" s="420" t="s">
        <v>6</v>
      </c>
      <c r="F354" s="416">
        <v>80</v>
      </c>
      <c r="G354" s="416" t="s">
        <v>31</v>
      </c>
      <c r="H354" s="637"/>
    </row>
    <row r="355" spans="1:8" x14ac:dyDescent="0.25">
      <c r="A355" s="576">
        <v>328</v>
      </c>
      <c r="B355" s="622">
        <v>7</v>
      </c>
      <c r="C355" s="420" t="s">
        <v>5099</v>
      </c>
      <c r="D355" s="420" t="s">
        <v>5100</v>
      </c>
      <c r="E355" s="420" t="s">
        <v>6</v>
      </c>
      <c r="F355" s="416">
        <v>90</v>
      </c>
      <c r="G355" s="416" t="s">
        <v>72</v>
      </c>
      <c r="H355" s="416"/>
    </row>
    <row r="356" spans="1:8" x14ac:dyDescent="0.25">
      <c r="A356" s="576">
        <v>329</v>
      </c>
      <c r="B356" s="622">
        <v>8</v>
      </c>
      <c r="C356" s="420" t="s">
        <v>5101</v>
      </c>
      <c r="D356" s="420" t="s">
        <v>2755</v>
      </c>
      <c r="E356" s="420" t="s">
        <v>38</v>
      </c>
      <c r="F356" s="416">
        <v>54</v>
      </c>
      <c r="G356" s="416" t="s">
        <v>96</v>
      </c>
      <c r="H356" s="416" t="s">
        <v>111</v>
      </c>
    </row>
    <row r="357" spans="1:8" x14ac:dyDescent="0.25">
      <c r="A357" s="576">
        <v>330</v>
      </c>
      <c r="B357" s="622">
        <v>9</v>
      </c>
      <c r="C357" s="420" t="s">
        <v>5102</v>
      </c>
      <c r="D357" s="420" t="s">
        <v>5103</v>
      </c>
      <c r="E357" s="420" t="s">
        <v>39</v>
      </c>
      <c r="F357" s="416">
        <v>82</v>
      </c>
      <c r="G357" s="416" t="s">
        <v>31</v>
      </c>
      <c r="H357" s="416"/>
    </row>
    <row r="358" spans="1:8" x14ac:dyDescent="0.25">
      <c r="A358" s="576">
        <v>331</v>
      </c>
      <c r="B358" s="622">
        <v>10</v>
      </c>
      <c r="C358" s="420" t="s">
        <v>5104</v>
      </c>
      <c r="D358" s="420" t="s">
        <v>57</v>
      </c>
      <c r="E358" s="420" t="s">
        <v>5105</v>
      </c>
      <c r="F358" s="416">
        <v>81</v>
      </c>
      <c r="G358" s="416" t="s">
        <v>31</v>
      </c>
      <c r="H358" s="416"/>
    </row>
    <row r="359" spans="1:8" x14ac:dyDescent="0.25">
      <c r="A359" s="576">
        <v>332</v>
      </c>
      <c r="B359" s="622">
        <v>11</v>
      </c>
      <c r="C359" s="420" t="s">
        <v>5106</v>
      </c>
      <c r="D359" s="420" t="s">
        <v>255</v>
      </c>
      <c r="E359" s="420" t="s">
        <v>154</v>
      </c>
      <c r="F359" s="416">
        <v>82</v>
      </c>
      <c r="G359" s="639" t="s">
        <v>31</v>
      </c>
      <c r="H359" s="416"/>
    </row>
    <row r="360" spans="1:8" x14ac:dyDescent="0.25">
      <c r="A360" s="576">
        <v>333</v>
      </c>
      <c r="B360" s="622">
        <v>12</v>
      </c>
      <c r="C360" s="420" t="s">
        <v>5107</v>
      </c>
      <c r="D360" s="420" t="s">
        <v>5108</v>
      </c>
      <c r="E360" s="420" t="s">
        <v>14</v>
      </c>
      <c r="F360" s="416">
        <v>90</v>
      </c>
      <c r="G360" s="639" t="s">
        <v>72</v>
      </c>
      <c r="H360" s="416"/>
    </row>
    <row r="361" spans="1:8" x14ac:dyDescent="0.25">
      <c r="A361" s="576">
        <v>334</v>
      </c>
      <c r="B361" s="622">
        <v>13</v>
      </c>
      <c r="C361" s="420" t="s">
        <v>5109</v>
      </c>
      <c r="D361" s="420" t="s">
        <v>5110</v>
      </c>
      <c r="E361" s="420" t="s">
        <v>178</v>
      </c>
      <c r="F361" s="416">
        <v>88</v>
      </c>
      <c r="G361" s="416" t="s">
        <v>31</v>
      </c>
      <c r="H361" s="416"/>
    </row>
    <row r="362" spans="1:8" x14ac:dyDescent="0.25">
      <c r="A362" s="576">
        <v>335</v>
      </c>
      <c r="B362" s="622">
        <v>14</v>
      </c>
      <c r="C362" s="420" t="s">
        <v>5111</v>
      </c>
      <c r="D362" s="420" t="s">
        <v>5112</v>
      </c>
      <c r="E362" s="420" t="s">
        <v>566</v>
      </c>
      <c r="F362" s="416">
        <v>82</v>
      </c>
      <c r="G362" s="577" t="s">
        <v>31</v>
      </c>
      <c r="H362" s="416"/>
    </row>
    <row r="363" spans="1:8" x14ac:dyDescent="0.25">
      <c r="A363" s="576">
        <v>336</v>
      </c>
      <c r="B363" s="622">
        <v>15</v>
      </c>
      <c r="C363" s="420" t="s">
        <v>5113</v>
      </c>
      <c r="D363" s="420" t="s">
        <v>5114</v>
      </c>
      <c r="E363" s="420" t="s">
        <v>21</v>
      </c>
      <c r="F363" s="416">
        <v>72</v>
      </c>
      <c r="G363" s="416" t="s">
        <v>68</v>
      </c>
      <c r="H363" s="416"/>
    </row>
    <row r="364" spans="1:8" x14ac:dyDescent="0.25">
      <c r="A364" s="576">
        <v>337</v>
      </c>
      <c r="B364" s="622">
        <v>16</v>
      </c>
      <c r="C364" s="420" t="s">
        <v>5115</v>
      </c>
      <c r="D364" s="420" t="s">
        <v>322</v>
      </c>
      <c r="E364" s="420" t="s">
        <v>100</v>
      </c>
      <c r="F364" s="416">
        <v>100</v>
      </c>
      <c r="G364" s="416" t="s">
        <v>72</v>
      </c>
      <c r="H364" s="416"/>
    </row>
    <row r="365" spans="1:8" x14ac:dyDescent="0.25">
      <c r="A365" s="576">
        <v>338</v>
      </c>
      <c r="B365" s="622">
        <v>17</v>
      </c>
      <c r="C365" s="420" t="s">
        <v>5116</v>
      </c>
      <c r="D365" s="420" t="s">
        <v>169</v>
      </c>
      <c r="E365" s="420" t="s">
        <v>8</v>
      </c>
      <c r="F365" s="416">
        <v>87</v>
      </c>
      <c r="G365" s="416" t="s">
        <v>31</v>
      </c>
      <c r="H365" s="416"/>
    </row>
    <row r="366" spans="1:8" x14ac:dyDescent="0.25">
      <c r="A366" s="576">
        <v>339</v>
      </c>
      <c r="B366" s="622">
        <v>18</v>
      </c>
      <c r="C366" s="420" t="s">
        <v>5117</v>
      </c>
      <c r="D366" s="420" t="s">
        <v>2820</v>
      </c>
      <c r="E366" s="420" t="s">
        <v>101</v>
      </c>
      <c r="F366" s="416">
        <v>58</v>
      </c>
      <c r="G366" s="416" t="s">
        <v>96</v>
      </c>
      <c r="H366" s="416"/>
    </row>
    <row r="367" spans="1:8" x14ac:dyDescent="0.25">
      <c r="A367" s="576">
        <v>340</v>
      </c>
      <c r="B367" s="622">
        <v>19</v>
      </c>
      <c r="C367" s="420" t="s">
        <v>5118</v>
      </c>
      <c r="D367" s="420" t="s">
        <v>5119</v>
      </c>
      <c r="E367" s="420" t="s">
        <v>25</v>
      </c>
      <c r="F367" s="416">
        <v>90</v>
      </c>
      <c r="G367" s="416" t="s">
        <v>72</v>
      </c>
      <c r="H367" s="416"/>
    </row>
    <row r="368" spans="1:8" x14ac:dyDescent="0.25">
      <c r="A368" s="576">
        <v>341</v>
      </c>
      <c r="B368" s="622">
        <v>20</v>
      </c>
      <c r="C368" s="420" t="s">
        <v>5120</v>
      </c>
      <c r="D368" s="420" t="s">
        <v>35</v>
      </c>
      <c r="E368" s="420" t="s">
        <v>80</v>
      </c>
      <c r="F368" s="416">
        <v>79</v>
      </c>
      <c r="G368" s="416" t="s">
        <v>31</v>
      </c>
      <c r="H368" s="416"/>
    </row>
    <row r="369" spans="1:9" x14ac:dyDescent="0.25">
      <c r="A369" s="576">
        <v>342</v>
      </c>
      <c r="B369" s="622">
        <v>21</v>
      </c>
      <c r="C369" s="420" t="s">
        <v>5121</v>
      </c>
      <c r="D369" s="420" t="s">
        <v>809</v>
      </c>
      <c r="E369" s="420" t="s">
        <v>80</v>
      </c>
      <c r="F369" s="416">
        <v>85</v>
      </c>
      <c r="G369" s="416" t="s">
        <v>31</v>
      </c>
      <c r="H369" s="416"/>
    </row>
    <row r="370" spans="1:9" x14ac:dyDescent="0.25">
      <c r="A370" s="576">
        <v>343</v>
      </c>
      <c r="B370" s="622">
        <v>22</v>
      </c>
      <c r="C370" s="420" t="s">
        <v>5122</v>
      </c>
      <c r="D370" s="420" t="s">
        <v>5123</v>
      </c>
      <c r="E370" s="420" t="s">
        <v>22</v>
      </c>
      <c r="F370" s="416">
        <v>58</v>
      </c>
      <c r="G370" s="416" t="s">
        <v>96</v>
      </c>
      <c r="H370" s="416"/>
    </row>
    <row r="371" spans="1:9" x14ac:dyDescent="0.25">
      <c r="A371" s="576">
        <v>344</v>
      </c>
      <c r="B371" s="622">
        <v>23</v>
      </c>
      <c r="C371" s="420" t="s">
        <v>5124</v>
      </c>
      <c r="D371" s="420" t="s">
        <v>2700</v>
      </c>
      <c r="E371" s="420" t="s">
        <v>243</v>
      </c>
      <c r="F371" s="416">
        <v>81</v>
      </c>
      <c r="G371" s="416" t="s">
        <v>31</v>
      </c>
      <c r="H371" s="416"/>
    </row>
    <row r="372" spans="1:9" x14ac:dyDescent="0.25">
      <c r="A372" s="576">
        <v>345</v>
      </c>
      <c r="B372" s="622">
        <v>24</v>
      </c>
      <c r="C372" s="420" t="s">
        <v>5125</v>
      </c>
      <c r="D372" s="420" t="s">
        <v>5126</v>
      </c>
      <c r="E372" s="420" t="s">
        <v>26</v>
      </c>
      <c r="F372" s="416">
        <v>85</v>
      </c>
      <c r="G372" s="416" t="s">
        <v>31</v>
      </c>
      <c r="H372" s="416"/>
    </row>
    <row r="373" spans="1:9" x14ac:dyDescent="0.25">
      <c r="A373" s="576">
        <v>346</v>
      </c>
      <c r="B373" s="622">
        <v>25</v>
      </c>
      <c r="C373" s="420" t="s">
        <v>5127</v>
      </c>
      <c r="D373" s="420" t="s">
        <v>509</v>
      </c>
      <c r="E373" s="420" t="s">
        <v>26</v>
      </c>
      <c r="F373" s="416">
        <v>87</v>
      </c>
      <c r="G373" s="416" t="s">
        <v>31</v>
      </c>
      <c r="H373" s="416"/>
    </row>
    <row r="374" spans="1:9" x14ac:dyDescent="0.25">
      <c r="A374" s="576">
        <v>347</v>
      </c>
      <c r="B374" s="622">
        <v>26</v>
      </c>
      <c r="C374" s="420" t="s">
        <v>5128</v>
      </c>
      <c r="D374" s="420" t="s">
        <v>712</v>
      </c>
      <c r="E374" s="420" t="s">
        <v>137</v>
      </c>
      <c r="F374" s="416">
        <v>88</v>
      </c>
      <c r="G374" s="416" t="s">
        <v>31</v>
      </c>
      <c r="H374" s="416"/>
    </row>
    <row r="375" spans="1:9" x14ac:dyDescent="0.25">
      <c r="A375" s="576">
        <v>348</v>
      </c>
      <c r="B375" s="622">
        <v>27</v>
      </c>
      <c r="C375" s="420" t="s">
        <v>5129</v>
      </c>
      <c r="D375" s="420" t="s">
        <v>626</v>
      </c>
      <c r="E375" s="420" t="s">
        <v>217</v>
      </c>
      <c r="F375" s="416">
        <v>85</v>
      </c>
      <c r="G375" s="416" t="s">
        <v>31</v>
      </c>
      <c r="H375" s="416"/>
      <c r="I375" s="640"/>
    </row>
    <row r="376" spans="1:9" x14ac:dyDescent="0.25">
      <c r="A376" s="576">
        <v>349</v>
      </c>
      <c r="B376" s="622">
        <v>28</v>
      </c>
      <c r="C376" s="420" t="s">
        <v>5130</v>
      </c>
      <c r="D376" s="420" t="s">
        <v>5131</v>
      </c>
      <c r="E376" s="420" t="s">
        <v>180</v>
      </c>
      <c r="F376" s="416">
        <v>85</v>
      </c>
      <c r="G376" s="416" t="s">
        <v>31</v>
      </c>
      <c r="H376" s="416"/>
    </row>
    <row r="377" spans="1:9" x14ac:dyDescent="0.25">
      <c r="A377" s="576">
        <v>350</v>
      </c>
      <c r="B377" s="622">
        <v>29</v>
      </c>
      <c r="C377" s="420" t="s">
        <v>5132</v>
      </c>
      <c r="D377" s="420" t="s">
        <v>5133</v>
      </c>
      <c r="E377" s="420" t="s">
        <v>9</v>
      </c>
      <c r="F377" s="416">
        <v>81</v>
      </c>
      <c r="G377" s="416" t="s">
        <v>31</v>
      </c>
      <c r="H377" s="416"/>
    </row>
    <row r="378" spans="1:9" x14ac:dyDescent="0.25">
      <c r="A378" s="576">
        <v>351</v>
      </c>
      <c r="B378" s="622">
        <v>30</v>
      </c>
      <c r="C378" s="420" t="s">
        <v>5134</v>
      </c>
      <c r="D378" s="420" t="s">
        <v>1619</v>
      </c>
      <c r="E378" s="420" t="s">
        <v>423</v>
      </c>
      <c r="F378" s="416">
        <v>87</v>
      </c>
      <c r="G378" s="416" t="s">
        <v>31</v>
      </c>
      <c r="H378" s="416"/>
    </row>
    <row r="379" spans="1:9" x14ac:dyDescent="0.25">
      <c r="A379" s="576">
        <v>352</v>
      </c>
      <c r="B379" s="622">
        <v>31</v>
      </c>
      <c r="C379" s="420" t="s">
        <v>5135</v>
      </c>
      <c r="D379" s="420" t="s">
        <v>5136</v>
      </c>
      <c r="E379" s="420" t="s">
        <v>5137</v>
      </c>
      <c r="F379" s="416">
        <v>85</v>
      </c>
      <c r="G379" s="416" t="s">
        <v>31</v>
      </c>
      <c r="H379" s="416"/>
    </row>
    <row r="380" spans="1:9" x14ac:dyDescent="0.25">
      <c r="A380" s="576">
        <v>353</v>
      </c>
      <c r="B380" s="622">
        <v>32</v>
      </c>
      <c r="C380" s="420" t="s">
        <v>5138</v>
      </c>
      <c r="D380" s="420" t="s">
        <v>5139</v>
      </c>
      <c r="E380" s="420" t="s">
        <v>306</v>
      </c>
      <c r="F380" s="416">
        <v>84</v>
      </c>
      <c r="G380" s="416" t="s">
        <v>72</v>
      </c>
      <c r="H380" s="416"/>
    </row>
    <row r="381" spans="1:9" x14ac:dyDescent="0.25">
      <c r="A381" s="576">
        <v>354</v>
      </c>
      <c r="B381" s="622">
        <v>33</v>
      </c>
      <c r="C381" s="420" t="s">
        <v>5140</v>
      </c>
      <c r="D381" s="420" t="s">
        <v>3893</v>
      </c>
      <c r="E381" s="420" t="s">
        <v>60</v>
      </c>
      <c r="F381" s="416">
        <v>75</v>
      </c>
      <c r="G381" s="416" t="s">
        <v>68</v>
      </c>
      <c r="H381" s="416"/>
    </row>
    <row r="382" spans="1:9" x14ac:dyDescent="0.25">
      <c r="A382" s="576">
        <v>355</v>
      </c>
      <c r="B382" s="622">
        <v>34</v>
      </c>
      <c r="C382" s="420" t="s">
        <v>5141</v>
      </c>
      <c r="D382" s="420" t="s">
        <v>2808</v>
      </c>
      <c r="E382" s="420" t="s">
        <v>175</v>
      </c>
      <c r="F382" s="416">
        <v>76</v>
      </c>
      <c r="G382" s="416" t="s">
        <v>31</v>
      </c>
      <c r="H382" s="416"/>
    </row>
    <row r="383" spans="1:9" x14ac:dyDescent="0.25">
      <c r="A383" s="576">
        <v>356</v>
      </c>
      <c r="B383" s="622">
        <v>35</v>
      </c>
      <c r="C383" s="420" t="s">
        <v>5142</v>
      </c>
      <c r="D383" s="420" t="s">
        <v>5143</v>
      </c>
      <c r="E383" s="420" t="s">
        <v>61</v>
      </c>
      <c r="F383" s="416">
        <v>85</v>
      </c>
      <c r="G383" s="416" t="s">
        <v>31</v>
      </c>
      <c r="H383" s="416"/>
    </row>
    <row r="384" spans="1:9" x14ac:dyDescent="0.25">
      <c r="A384" s="576">
        <v>357</v>
      </c>
      <c r="B384" s="622">
        <v>36</v>
      </c>
      <c r="C384" s="5" t="s">
        <v>5144</v>
      </c>
      <c r="D384" s="420" t="s">
        <v>159</v>
      </c>
      <c r="E384" s="420" t="s">
        <v>61</v>
      </c>
      <c r="F384" s="416"/>
      <c r="G384" s="416"/>
      <c r="H384" s="416" t="s">
        <v>337</v>
      </c>
      <c r="I384" s="640" t="s">
        <v>5145</v>
      </c>
    </row>
    <row r="385" spans="1:17" x14ac:dyDescent="0.25">
      <c r="A385" s="576">
        <v>358</v>
      </c>
      <c r="B385" s="622">
        <v>37</v>
      </c>
      <c r="C385" s="420" t="s">
        <v>5146</v>
      </c>
      <c r="D385" s="420" t="s">
        <v>361</v>
      </c>
      <c r="E385" s="420" t="s">
        <v>430</v>
      </c>
      <c r="F385" s="416">
        <v>82</v>
      </c>
      <c r="G385" s="416" t="s">
        <v>31</v>
      </c>
      <c r="H385" s="416"/>
    </row>
    <row r="386" spans="1:17" x14ac:dyDescent="0.25">
      <c r="A386" s="576">
        <v>359</v>
      </c>
      <c r="B386" s="622">
        <v>38</v>
      </c>
      <c r="C386" s="420" t="s">
        <v>5147</v>
      </c>
      <c r="D386" s="420" t="s">
        <v>573</v>
      </c>
      <c r="E386" s="420" t="s">
        <v>63</v>
      </c>
      <c r="F386" s="416">
        <v>69</v>
      </c>
      <c r="G386" s="416" t="s">
        <v>68</v>
      </c>
      <c r="H386" s="416"/>
    </row>
    <row r="387" spans="1:17" x14ac:dyDescent="0.25">
      <c r="A387" s="576">
        <v>360</v>
      </c>
      <c r="B387" s="622">
        <v>39</v>
      </c>
      <c r="C387" s="5" t="s">
        <v>5148</v>
      </c>
      <c r="D387" s="420" t="s">
        <v>402</v>
      </c>
      <c r="E387" s="420" t="s">
        <v>64</v>
      </c>
      <c r="F387" s="416">
        <v>50</v>
      </c>
      <c r="G387" s="416" t="s">
        <v>96</v>
      </c>
      <c r="H387" s="416"/>
    </row>
    <row r="388" spans="1:17" x14ac:dyDescent="0.25">
      <c r="A388" s="576">
        <v>361</v>
      </c>
      <c r="B388" s="622">
        <v>40</v>
      </c>
      <c r="C388" s="420" t="s">
        <v>5149</v>
      </c>
      <c r="D388" s="420" t="s">
        <v>5150</v>
      </c>
      <c r="E388" s="420" t="s">
        <v>12</v>
      </c>
      <c r="F388" s="416">
        <v>74</v>
      </c>
      <c r="G388" s="416" t="s">
        <v>68</v>
      </c>
      <c r="H388" s="416"/>
    </row>
    <row r="389" spans="1:17" x14ac:dyDescent="0.25">
      <c r="A389" s="576">
        <v>362</v>
      </c>
      <c r="B389" s="622">
        <v>41</v>
      </c>
      <c r="C389" s="419" t="s">
        <v>5151</v>
      </c>
      <c r="D389" s="474" t="s">
        <v>5152</v>
      </c>
      <c r="E389" s="88" t="s">
        <v>12</v>
      </c>
      <c r="F389" s="419">
        <v>100</v>
      </c>
      <c r="G389" s="416" t="s">
        <v>72</v>
      </c>
      <c r="H389" s="416"/>
    </row>
    <row r="390" spans="1:17" x14ac:dyDescent="0.25">
      <c r="A390" s="576">
        <v>363</v>
      </c>
      <c r="B390" s="622">
        <v>42</v>
      </c>
      <c r="C390" s="419" t="s">
        <v>5153</v>
      </c>
      <c r="D390" s="474" t="s">
        <v>5154</v>
      </c>
      <c r="E390" s="88" t="s">
        <v>152</v>
      </c>
      <c r="F390" s="419">
        <v>60</v>
      </c>
      <c r="G390" s="416" t="s">
        <v>96</v>
      </c>
      <c r="H390" s="416"/>
    </row>
    <row r="391" spans="1:17" x14ac:dyDescent="0.25">
      <c r="A391" s="576">
        <v>364</v>
      </c>
      <c r="B391" s="622">
        <v>43</v>
      </c>
      <c r="C391" s="419" t="s">
        <v>5155</v>
      </c>
      <c r="D391" s="474" t="s">
        <v>2853</v>
      </c>
      <c r="E391" s="88" t="s">
        <v>5156</v>
      </c>
      <c r="F391" s="419">
        <v>58</v>
      </c>
      <c r="G391" s="416" t="s">
        <v>96</v>
      </c>
      <c r="H391" s="416"/>
    </row>
    <row r="392" spans="1:17" s="607" customFormat="1" x14ac:dyDescent="0.25">
      <c r="A392" s="576">
        <v>365</v>
      </c>
      <c r="B392" s="622">
        <v>44</v>
      </c>
      <c r="C392" s="419" t="s">
        <v>5157</v>
      </c>
      <c r="D392" s="474" t="s">
        <v>1402</v>
      </c>
      <c r="E392" s="88" t="s">
        <v>1295</v>
      </c>
      <c r="F392" s="419">
        <v>58</v>
      </c>
      <c r="G392" s="416" t="s">
        <v>96</v>
      </c>
      <c r="H392" s="416"/>
    </row>
    <row r="393" spans="1:17" x14ac:dyDescent="0.25">
      <c r="A393" s="576">
        <v>366</v>
      </c>
      <c r="B393" s="622">
        <v>45</v>
      </c>
      <c r="C393" s="419" t="s">
        <v>5158</v>
      </c>
      <c r="D393" s="474" t="s">
        <v>356</v>
      </c>
      <c r="E393" s="88" t="s">
        <v>66</v>
      </c>
      <c r="F393" s="419">
        <v>67</v>
      </c>
      <c r="G393" s="416" t="s">
        <v>68</v>
      </c>
      <c r="H393" s="416"/>
    </row>
    <row r="394" spans="1:17" x14ac:dyDescent="0.25">
      <c r="A394" s="4"/>
      <c r="B394" s="613"/>
      <c r="C394" s="614"/>
      <c r="D394" s="614"/>
      <c r="E394" s="614"/>
      <c r="F394" s="615"/>
      <c r="G394" s="616"/>
      <c r="H394" s="617"/>
    </row>
    <row r="395" spans="1:17" x14ac:dyDescent="0.25">
      <c r="A395" s="4"/>
      <c r="B395" s="4"/>
      <c r="C395" s="58" t="s">
        <v>5159</v>
      </c>
      <c r="E395" s="31"/>
      <c r="F395" s="57"/>
      <c r="G395" s="4"/>
      <c r="H395" s="569"/>
    </row>
    <row r="396" spans="1:17" ht="47.25" x14ac:dyDescent="0.25">
      <c r="A396" s="583"/>
      <c r="B396" s="618" t="s">
        <v>105</v>
      </c>
      <c r="C396" s="584" t="s">
        <v>32</v>
      </c>
      <c r="D396" s="584" t="s">
        <v>33</v>
      </c>
      <c r="E396" s="585" t="s">
        <v>141</v>
      </c>
      <c r="F396" s="619" t="s">
        <v>336</v>
      </c>
      <c r="G396" s="620" t="s">
        <v>4</v>
      </c>
      <c r="H396" s="621" t="s">
        <v>0</v>
      </c>
      <c r="M396" s="8"/>
      <c r="N396" s="31"/>
      <c r="O396" s="31"/>
      <c r="P396" s="57"/>
      <c r="Q396" s="57"/>
    </row>
    <row r="397" spans="1:17" x14ac:dyDescent="0.25">
      <c r="A397" s="576">
        <v>367</v>
      </c>
      <c r="B397" s="622">
        <v>1</v>
      </c>
      <c r="C397" s="375" t="s">
        <v>5160</v>
      </c>
      <c r="D397" s="375" t="s">
        <v>2477</v>
      </c>
      <c r="E397" s="375" t="s">
        <v>67</v>
      </c>
      <c r="F397" s="369">
        <v>31</v>
      </c>
      <c r="G397" s="369" t="s">
        <v>267</v>
      </c>
      <c r="H397" s="641"/>
      <c r="M397" s="8"/>
      <c r="N397" s="31"/>
      <c r="O397" s="31"/>
      <c r="P397" s="57"/>
      <c r="Q397" s="57"/>
    </row>
    <row r="398" spans="1:17" x14ac:dyDescent="0.25">
      <c r="A398" s="576">
        <v>368</v>
      </c>
      <c r="B398" s="622">
        <v>2</v>
      </c>
      <c r="C398" s="375" t="s">
        <v>5161</v>
      </c>
      <c r="D398" s="375" t="s">
        <v>5162</v>
      </c>
      <c r="E398" s="375" t="s">
        <v>34</v>
      </c>
      <c r="F398" s="369">
        <v>76</v>
      </c>
      <c r="G398" s="369" t="s">
        <v>68</v>
      </c>
      <c r="H398" s="641"/>
      <c r="M398" s="8"/>
      <c r="N398" s="31"/>
      <c r="O398" s="31"/>
      <c r="P398" s="89"/>
      <c r="Q398" s="89"/>
    </row>
    <row r="399" spans="1:17" x14ac:dyDescent="0.25">
      <c r="A399" s="576">
        <v>369</v>
      </c>
      <c r="B399" s="622">
        <v>3</v>
      </c>
      <c r="C399" s="375" t="s">
        <v>5163</v>
      </c>
      <c r="D399" s="375" t="s">
        <v>482</v>
      </c>
      <c r="E399" s="375" t="s">
        <v>34</v>
      </c>
      <c r="F399" s="369">
        <v>33</v>
      </c>
      <c r="G399" s="369" t="s">
        <v>267</v>
      </c>
      <c r="H399" s="641"/>
    </row>
    <row r="400" spans="1:17" x14ac:dyDescent="0.25">
      <c r="A400" s="576">
        <v>370</v>
      </c>
      <c r="B400" s="622">
        <v>4</v>
      </c>
      <c r="C400" s="375" t="s">
        <v>5164</v>
      </c>
      <c r="D400" s="375" t="s">
        <v>376</v>
      </c>
      <c r="E400" s="375" t="s">
        <v>34</v>
      </c>
      <c r="F400" s="369">
        <v>66</v>
      </c>
      <c r="G400" s="369" t="s">
        <v>68</v>
      </c>
      <c r="H400" s="641"/>
    </row>
    <row r="401" spans="1:8" x14ac:dyDescent="0.25">
      <c r="A401" s="576">
        <v>371</v>
      </c>
      <c r="B401" s="622">
        <v>5</v>
      </c>
      <c r="C401" s="375" t="s">
        <v>5165</v>
      </c>
      <c r="D401" s="375" t="s">
        <v>1157</v>
      </c>
      <c r="E401" s="375" t="s">
        <v>168</v>
      </c>
      <c r="F401" s="369">
        <v>82</v>
      </c>
      <c r="G401" s="369" t="s">
        <v>31</v>
      </c>
      <c r="H401" s="367"/>
    </row>
    <row r="402" spans="1:8" x14ac:dyDescent="0.25">
      <c r="A402" s="576">
        <v>372</v>
      </c>
      <c r="B402" s="622">
        <v>6</v>
      </c>
      <c r="C402" s="375" t="s">
        <v>5166</v>
      </c>
      <c r="D402" s="375" t="s">
        <v>5167</v>
      </c>
      <c r="E402" s="375" t="s">
        <v>6</v>
      </c>
      <c r="F402" s="369">
        <v>69</v>
      </c>
      <c r="G402" s="369" t="s">
        <v>68</v>
      </c>
      <c r="H402" s="367"/>
    </row>
    <row r="403" spans="1:8" x14ac:dyDescent="0.25">
      <c r="A403" s="576">
        <v>373</v>
      </c>
      <c r="B403" s="622">
        <v>7</v>
      </c>
      <c r="C403" s="375" t="s">
        <v>5168</v>
      </c>
      <c r="D403" s="375" t="s">
        <v>78</v>
      </c>
      <c r="E403" s="375" t="s">
        <v>321</v>
      </c>
      <c r="F403" s="369">
        <v>86</v>
      </c>
      <c r="G403" s="369" t="s">
        <v>31</v>
      </c>
      <c r="H403" s="641"/>
    </row>
    <row r="404" spans="1:8" x14ac:dyDescent="0.25">
      <c r="A404" s="576">
        <v>374</v>
      </c>
      <c r="B404" s="622">
        <v>8</v>
      </c>
      <c r="C404" s="375" t="s">
        <v>5169</v>
      </c>
      <c r="D404" s="375" t="s">
        <v>295</v>
      </c>
      <c r="E404" s="375" t="s">
        <v>189</v>
      </c>
      <c r="F404" s="369">
        <v>35</v>
      </c>
      <c r="G404" s="369" t="s">
        <v>92</v>
      </c>
      <c r="H404" s="367"/>
    </row>
    <row r="405" spans="1:8" x14ac:dyDescent="0.25">
      <c r="A405" s="576">
        <v>375</v>
      </c>
      <c r="B405" s="622">
        <v>9</v>
      </c>
      <c r="C405" s="375" t="s">
        <v>5170</v>
      </c>
      <c r="D405" s="375" t="s">
        <v>5171</v>
      </c>
      <c r="E405" s="375" t="s">
        <v>131</v>
      </c>
      <c r="F405" s="369">
        <v>53</v>
      </c>
      <c r="G405" s="369" t="s">
        <v>4623</v>
      </c>
      <c r="H405" s="641"/>
    </row>
    <row r="406" spans="1:8" x14ac:dyDescent="0.25">
      <c r="A406" s="576">
        <v>376</v>
      </c>
      <c r="B406" s="622">
        <v>10</v>
      </c>
      <c r="C406" s="375" t="s">
        <v>5172</v>
      </c>
      <c r="D406" s="375" t="s">
        <v>504</v>
      </c>
      <c r="E406" s="375" t="s">
        <v>131</v>
      </c>
      <c r="F406" s="369">
        <v>73</v>
      </c>
      <c r="G406" s="369" t="s">
        <v>68</v>
      </c>
      <c r="H406" s="641"/>
    </row>
    <row r="407" spans="1:8" x14ac:dyDescent="0.25">
      <c r="A407" s="576">
        <v>377</v>
      </c>
      <c r="B407" s="622">
        <v>11</v>
      </c>
      <c r="C407" s="375" t="s">
        <v>5173</v>
      </c>
      <c r="D407" s="375" t="s">
        <v>5174</v>
      </c>
      <c r="E407" s="375" t="s">
        <v>14</v>
      </c>
      <c r="F407" s="369">
        <v>14</v>
      </c>
      <c r="G407" s="369" t="s">
        <v>267</v>
      </c>
      <c r="H407" s="367"/>
    </row>
    <row r="408" spans="1:8" x14ac:dyDescent="0.25">
      <c r="A408" s="576">
        <v>378</v>
      </c>
      <c r="B408" s="622">
        <v>12</v>
      </c>
      <c r="C408" s="375" t="s">
        <v>5175</v>
      </c>
      <c r="D408" s="375" t="s">
        <v>706</v>
      </c>
      <c r="E408" s="375" t="s">
        <v>14</v>
      </c>
      <c r="F408" s="369">
        <v>94</v>
      </c>
      <c r="G408" s="369" t="s">
        <v>72</v>
      </c>
      <c r="H408" s="641"/>
    </row>
    <row r="409" spans="1:8" x14ac:dyDescent="0.25">
      <c r="A409" s="576">
        <v>379</v>
      </c>
      <c r="B409" s="622">
        <v>13</v>
      </c>
      <c r="C409" s="375" t="s">
        <v>5176</v>
      </c>
      <c r="D409" s="375" t="s">
        <v>46</v>
      </c>
      <c r="E409" s="375" t="s">
        <v>14</v>
      </c>
      <c r="F409" s="369">
        <v>0</v>
      </c>
      <c r="G409" s="369" t="s">
        <v>267</v>
      </c>
      <c r="H409" s="641" t="s">
        <v>1808</v>
      </c>
    </row>
    <row r="410" spans="1:8" x14ac:dyDescent="0.25">
      <c r="A410" s="576">
        <v>380</v>
      </c>
      <c r="B410" s="622">
        <v>14</v>
      </c>
      <c r="C410" s="375" t="s">
        <v>5177</v>
      </c>
      <c r="D410" s="375" t="s">
        <v>5178</v>
      </c>
      <c r="E410" s="375" t="s">
        <v>95</v>
      </c>
      <c r="F410" s="369">
        <v>37</v>
      </c>
      <c r="G410" s="369" t="s">
        <v>92</v>
      </c>
      <c r="H410" s="641"/>
    </row>
    <row r="411" spans="1:8" x14ac:dyDescent="0.25">
      <c r="A411" s="576">
        <v>381</v>
      </c>
      <c r="B411" s="622">
        <v>15</v>
      </c>
      <c r="C411" s="375" t="s">
        <v>5179</v>
      </c>
      <c r="D411" s="375" t="s">
        <v>1666</v>
      </c>
      <c r="E411" s="375" t="s">
        <v>29</v>
      </c>
      <c r="F411" s="369">
        <v>73</v>
      </c>
      <c r="G411" s="369" t="s">
        <v>68</v>
      </c>
      <c r="H411" s="367"/>
    </row>
    <row r="412" spans="1:8" x14ac:dyDescent="0.25">
      <c r="A412" s="576">
        <v>382</v>
      </c>
      <c r="B412" s="622">
        <v>16</v>
      </c>
      <c r="C412" s="375" t="s">
        <v>5180</v>
      </c>
      <c r="D412" s="375" t="s">
        <v>1651</v>
      </c>
      <c r="E412" s="375" t="s">
        <v>51</v>
      </c>
      <c r="F412" s="369">
        <v>71</v>
      </c>
      <c r="G412" s="369" t="s">
        <v>68</v>
      </c>
      <c r="H412" s="641"/>
    </row>
    <row r="413" spans="1:8" x14ac:dyDescent="0.25">
      <c r="A413" s="576">
        <v>383</v>
      </c>
      <c r="B413" s="622">
        <v>17</v>
      </c>
      <c r="C413" s="375" t="s">
        <v>5181</v>
      </c>
      <c r="D413" s="375" t="s">
        <v>310</v>
      </c>
      <c r="E413" s="375" t="s">
        <v>190</v>
      </c>
      <c r="F413" s="369">
        <v>96</v>
      </c>
      <c r="G413" s="369" t="s">
        <v>72</v>
      </c>
      <c r="H413" s="641"/>
    </row>
    <row r="414" spans="1:8" x14ac:dyDescent="0.25">
      <c r="A414" s="576">
        <v>384</v>
      </c>
      <c r="B414" s="622">
        <v>18</v>
      </c>
      <c r="C414" s="375" t="s">
        <v>5182</v>
      </c>
      <c r="D414" s="375" t="s">
        <v>213</v>
      </c>
      <c r="E414" s="375" t="s">
        <v>54</v>
      </c>
      <c r="F414" s="369">
        <v>86</v>
      </c>
      <c r="G414" s="369" t="s">
        <v>31</v>
      </c>
      <c r="H414" s="367"/>
    </row>
    <row r="415" spans="1:8" x14ac:dyDescent="0.25">
      <c r="A415" s="576">
        <v>385</v>
      </c>
      <c r="B415" s="622">
        <v>19</v>
      </c>
      <c r="C415" s="375" t="s">
        <v>5183</v>
      </c>
      <c r="D415" s="375" t="s">
        <v>19</v>
      </c>
      <c r="E415" s="375" t="s">
        <v>16</v>
      </c>
      <c r="F415" s="369">
        <v>96</v>
      </c>
      <c r="G415" s="369" t="s">
        <v>72</v>
      </c>
      <c r="H415" s="367"/>
    </row>
    <row r="416" spans="1:8" x14ac:dyDescent="0.25">
      <c r="A416" s="576">
        <v>386</v>
      </c>
      <c r="B416" s="622">
        <v>20</v>
      </c>
      <c r="C416" s="375" t="s">
        <v>5184</v>
      </c>
      <c r="D416" s="375" t="s">
        <v>236</v>
      </c>
      <c r="E416" s="375" t="s">
        <v>5185</v>
      </c>
      <c r="F416" s="369">
        <v>69</v>
      </c>
      <c r="G416" s="369" t="s">
        <v>68</v>
      </c>
      <c r="H416" s="641"/>
    </row>
    <row r="417" spans="1:8" x14ac:dyDescent="0.25">
      <c r="A417" s="576">
        <v>387</v>
      </c>
      <c r="B417" s="622">
        <v>21</v>
      </c>
      <c r="C417" s="375" t="s">
        <v>5186</v>
      </c>
      <c r="D417" s="375" t="s">
        <v>5187</v>
      </c>
      <c r="E417" s="375" t="s">
        <v>25</v>
      </c>
      <c r="F417" s="369">
        <v>50</v>
      </c>
      <c r="G417" s="369" t="s">
        <v>4623</v>
      </c>
      <c r="H417" s="641"/>
    </row>
    <row r="418" spans="1:8" x14ac:dyDescent="0.25">
      <c r="A418" s="576">
        <v>388</v>
      </c>
      <c r="B418" s="622">
        <v>22</v>
      </c>
      <c r="C418" s="375" t="s">
        <v>5188</v>
      </c>
      <c r="D418" s="375" t="s">
        <v>49</v>
      </c>
      <c r="E418" s="375" t="s">
        <v>80</v>
      </c>
      <c r="F418" s="369">
        <v>54</v>
      </c>
      <c r="G418" s="369" t="s">
        <v>96</v>
      </c>
      <c r="H418" s="641"/>
    </row>
    <row r="419" spans="1:8" x14ac:dyDescent="0.25">
      <c r="A419" s="576">
        <v>389</v>
      </c>
      <c r="B419" s="622">
        <v>23</v>
      </c>
      <c r="C419" s="375" t="s">
        <v>5189</v>
      </c>
      <c r="D419" s="375" t="s">
        <v>4395</v>
      </c>
      <c r="E419" s="375" t="s">
        <v>226</v>
      </c>
      <c r="F419" s="369">
        <v>66</v>
      </c>
      <c r="G419" s="369" t="s">
        <v>68</v>
      </c>
      <c r="H419" s="641"/>
    </row>
    <row r="420" spans="1:8" x14ac:dyDescent="0.25">
      <c r="A420" s="576">
        <v>390</v>
      </c>
      <c r="B420" s="622">
        <v>24</v>
      </c>
      <c r="C420" s="375" t="s">
        <v>5190</v>
      </c>
      <c r="D420" s="375" t="s">
        <v>5191</v>
      </c>
      <c r="E420" s="375" t="s">
        <v>116</v>
      </c>
      <c r="F420" s="369">
        <v>0</v>
      </c>
      <c r="G420" s="369" t="s">
        <v>267</v>
      </c>
      <c r="H420" s="641" t="s">
        <v>1808</v>
      </c>
    </row>
    <row r="421" spans="1:8" x14ac:dyDescent="0.25">
      <c r="A421" s="576">
        <v>391</v>
      </c>
      <c r="B421" s="622">
        <v>25</v>
      </c>
      <c r="C421" s="375" t="s">
        <v>5192</v>
      </c>
      <c r="D421" s="375" t="s">
        <v>1617</v>
      </c>
      <c r="E421" s="375" t="s">
        <v>22</v>
      </c>
      <c r="F421" s="369">
        <v>65</v>
      </c>
      <c r="G421" s="369" t="s">
        <v>68</v>
      </c>
      <c r="H421" s="641"/>
    </row>
    <row r="422" spans="1:8" x14ac:dyDescent="0.25">
      <c r="A422" s="576">
        <v>392</v>
      </c>
      <c r="B422" s="622">
        <v>26</v>
      </c>
      <c r="C422" s="375" t="s">
        <v>5193</v>
      </c>
      <c r="D422" s="375" t="s">
        <v>2816</v>
      </c>
      <c r="E422" s="375" t="s">
        <v>2131</v>
      </c>
      <c r="F422" s="369">
        <v>95</v>
      </c>
      <c r="G422" s="369" t="s">
        <v>72</v>
      </c>
      <c r="H422" s="641"/>
    </row>
    <row r="423" spans="1:8" x14ac:dyDescent="0.25">
      <c r="A423" s="576">
        <v>393</v>
      </c>
      <c r="B423" s="622">
        <v>27</v>
      </c>
      <c r="C423" s="375" t="s">
        <v>5194</v>
      </c>
      <c r="D423" s="375" t="s">
        <v>58</v>
      </c>
      <c r="E423" s="375" t="s">
        <v>158</v>
      </c>
      <c r="F423" s="369">
        <v>59</v>
      </c>
      <c r="G423" s="369" t="s">
        <v>4623</v>
      </c>
      <c r="H423" s="641" t="s">
        <v>4915</v>
      </c>
    </row>
    <row r="424" spans="1:8" x14ac:dyDescent="0.25">
      <c r="A424" s="576">
        <v>394</v>
      </c>
      <c r="B424" s="622">
        <v>28</v>
      </c>
      <c r="C424" s="375" t="s">
        <v>5195</v>
      </c>
      <c r="D424" s="375" t="s">
        <v>77</v>
      </c>
      <c r="E424" s="375" t="s">
        <v>26</v>
      </c>
      <c r="F424" s="369">
        <v>66</v>
      </c>
      <c r="G424" s="369" t="s">
        <v>68</v>
      </c>
      <c r="H424" s="641"/>
    </row>
    <row r="425" spans="1:8" x14ac:dyDescent="0.25">
      <c r="A425" s="576">
        <v>395</v>
      </c>
      <c r="B425" s="622">
        <v>29</v>
      </c>
      <c r="C425" s="375" t="s">
        <v>5196</v>
      </c>
      <c r="D425" s="375" t="s">
        <v>4479</v>
      </c>
      <c r="E425" s="375" t="s">
        <v>217</v>
      </c>
      <c r="F425" s="369">
        <v>45</v>
      </c>
      <c r="G425" s="369" t="s">
        <v>92</v>
      </c>
      <c r="H425" s="641"/>
    </row>
    <row r="426" spans="1:8" x14ac:dyDescent="0.25">
      <c r="A426" s="576">
        <v>396</v>
      </c>
      <c r="B426" s="622">
        <v>30</v>
      </c>
      <c r="C426" s="375" t="s">
        <v>5197</v>
      </c>
      <c r="D426" s="375" t="s">
        <v>5198</v>
      </c>
      <c r="E426" s="375" t="s">
        <v>180</v>
      </c>
      <c r="F426" s="369">
        <v>69</v>
      </c>
      <c r="G426" s="369" t="s">
        <v>68</v>
      </c>
      <c r="H426" s="641"/>
    </row>
    <row r="427" spans="1:8" x14ac:dyDescent="0.25">
      <c r="A427" s="576">
        <v>397</v>
      </c>
      <c r="B427" s="622">
        <v>31</v>
      </c>
      <c r="C427" s="375" t="s">
        <v>5199</v>
      </c>
      <c r="D427" s="375" t="s">
        <v>5200</v>
      </c>
      <c r="E427" s="375" t="s">
        <v>9</v>
      </c>
      <c r="F427" s="369">
        <v>75</v>
      </c>
      <c r="G427" s="369" t="s">
        <v>68</v>
      </c>
      <c r="H427" s="641"/>
    </row>
    <row r="428" spans="1:8" x14ac:dyDescent="0.25">
      <c r="A428" s="576">
        <v>398</v>
      </c>
      <c r="B428" s="622">
        <v>32</v>
      </c>
      <c r="C428" s="375" t="s">
        <v>5201</v>
      </c>
      <c r="D428" s="375" t="s">
        <v>5202</v>
      </c>
      <c r="E428" s="375" t="s">
        <v>5203</v>
      </c>
      <c r="F428" s="369">
        <v>0</v>
      </c>
      <c r="G428" s="369" t="s">
        <v>267</v>
      </c>
      <c r="H428" s="641" t="s">
        <v>1808</v>
      </c>
    </row>
    <row r="429" spans="1:8" x14ac:dyDescent="0.25">
      <c r="A429" s="576">
        <v>399</v>
      </c>
      <c r="B429" s="622">
        <v>33</v>
      </c>
      <c r="C429" s="375" t="s">
        <v>5204</v>
      </c>
      <c r="D429" s="375" t="s">
        <v>5205</v>
      </c>
      <c r="E429" s="375" t="s">
        <v>59</v>
      </c>
      <c r="F429" s="369">
        <v>77</v>
      </c>
      <c r="G429" s="369" t="s">
        <v>68</v>
      </c>
      <c r="H429" s="641"/>
    </row>
    <row r="430" spans="1:8" x14ac:dyDescent="0.25">
      <c r="A430" s="576">
        <v>400</v>
      </c>
      <c r="B430" s="622">
        <v>34</v>
      </c>
      <c r="C430" s="375" t="s">
        <v>5206</v>
      </c>
      <c r="D430" s="375" t="s">
        <v>5207</v>
      </c>
      <c r="E430" s="375" t="s">
        <v>165</v>
      </c>
      <c r="F430" s="369">
        <v>68</v>
      </c>
      <c r="G430" s="369" t="s">
        <v>68</v>
      </c>
      <c r="H430" s="641"/>
    </row>
    <row r="431" spans="1:8" x14ac:dyDescent="0.25">
      <c r="A431" s="576">
        <v>401</v>
      </c>
      <c r="B431" s="622">
        <v>35</v>
      </c>
      <c r="C431" s="375" t="s">
        <v>5208</v>
      </c>
      <c r="D431" s="375" t="s">
        <v>5209</v>
      </c>
      <c r="E431" s="375" t="s">
        <v>306</v>
      </c>
      <c r="F431" s="369">
        <v>74</v>
      </c>
      <c r="G431" s="369" t="s">
        <v>68</v>
      </c>
      <c r="H431" s="367"/>
    </row>
    <row r="432" spans="1:8" x14ac:dyDescent="0.25">
      <c r="A432" s="576">
        <v>402</v>
      </c>
      <c r="B432" s="622">
        <v>36</v>
      </c>
      <c r="C432" s="375" t="s">
        <v>5210</v>
      </c>
      <c r="D432" s="375" t="s">
        <v>5211</v>
      </c>
      <c r="E432" s="375" t="s">
        <v>306</v>
      </c>
      <c r="F432" s="369">
        <v>25</v>
      </c>
      <c r="G432" s="369" t="s">
        <v>267</v>
      </c>
      <c r="H432" s="641"/>
    </row>
    <row r="433" spans="1:19" x14ac:dyDescent="0.25">
      <c r="A433" s="576">
        <v>403</v>
      </c>
      <c r="B433" s="622">
        <v>37</v>
      </c>
      <c r="C433" s="375" t="s">
        <v>5212</v>
      </c>
      <c r="D433" s="375" t="s">
        <v>5213</v>
      </c>
      <c r="E433" s="375" t="s">
        <v>61</v>
      </c>
      <c r="F433" s="369">
        <v>71</v>
      </c>
      <c r="G433" s="369" t="s">
        <v>68</v>
      </c>
      <c r="H433" s="367"/>
    </row>
    <row r="434" spans="1:19" x14ac:dyDescent="0.25">
      <c r="A434" s="576">
        <v>404</v>
      </c>
      <c r="B434" s="622">
        <v>38</v>
      </c>
      <c r="C434" s="375" t="s">
        <v>5214</v>
      </c>
      <c r="D434" s="375" t="s">
        <v>1166</v>
      </c>
      <c r="E434" s="375" t="s">
        <v>120</v>
      </c>
      <c r="F434" s="369">
        <v>67</v>
      </c>
      <c r="G434" s="369" t="s">
        <v>68</v>
      </c>
      <c r="H434" s="641"/>
    </row>
    <row r="435" spans="1:19" x14ac:dyDescent="0.25">
      <c r="A435" s="576">
        <v>405</v>
      </c>
      <c r="B435" s="622">
        <v>39</v>
      </c>
      <c r="C435" s="375" t="s">
        <v>5215</v>
      </c>
      <c r="D435" s="375" t="s">
        <v>5216</v>
      </c>
      <c r="E435" s="375" t="s">
        <v>63</v>
      </c>
      <c r="F435" s="369">
        <v>0</v>
      </c>
      <c r="G435" s="369" t="s">
        <v>267</v>
      </c>
      <c r="H435" s="641" t="s">
        <v>1808</v>
      </c>
    </row>
    <row r="436" spans="1:19" x14ac:dyDescent="0.25">
      <c r="A436" s="576">
        <v>406</v>
      </c>
      <c r="B436" s="622">
        <v>40</v>
      </c>
      <c r="C436" s="375" t="s">
        <v>5217</v>
      </c>
      <c r="D436" s="375" t="s">
        <v>258</v>
      </c>
      <c r="E436" s="375" t="s">
        <v>1787</v>
      </c>
      <c r="F436" s="369">
        <v>81</v>
      </c>
      <c r="G436" s="369" t="s">
        <v>31</v>
      </c>
      <c r="H436" s="367"/>
    </row>
    <row r="437" spans="1:19" x14ac:dyDescent="0.25">
      <c r="A437" s="576">
        <v>407</v>
      </c>
      <c r="B437" s="622">
        <v>41</v>
      </c>
      <c r="C437" s="375" t="s">
        <v>5218</v>
      </c>
      <c r="D437" s="375" t="s">
        <v>4686</v>
      </c>
      <c r="E437" s="375" t="s">
        <v>123</v>
      </c>
      <c r="F437" s="369">
        <v>95</v>
      </c>
      <c r="G437" s="369" t="s">
        <v>72</v>
      </c>
      <c r="H437" s="367"/>
    </row>
    <row r="438" spans="1:19" x14ac:dyDescent="0.25">
      <c r="A438" s="576">
        <v>408</v>
      </c>
      <c r="B438" s="622">
        <v>42</v>
      </c>
      <c r="C438" s="375" t="s">
        <v>5219</v>
      </c>
      <c r="D438" s="375" t="s">
        <v>3867</v>
      </c>
      <c r="E438" s="375" t="s">
        <v>139</v>
      </c>
      <c r="F438" s="369">
        <v>0</v>
      </c>
      <c r="G438" s="369" t="s">
        <v>267</v>
      </c>
      <c r="H438" s="641" t="s">
        <v>1808</v>
      </c>
    </row>
    <row r="439" spans="1:19" x14ac:dyDescent="0.25">
      <c r="A439" s="576">
        <v>409</v>
      </c>
      <c r="B439" s="622">
        <v>43</v>
      </c>
      <c r="C439" s="375" t="s">
        <v>5220</v>
      </c>
      <c r="D439" s="375" t="s">
        <v>5221</v>
      </c>
      <c r="E439" s="375" t="s">
        <v>161</v>
      </c>
      <c r="F439" s="369">
        <v>62</v>
      </c>
      <c r="G439" s="369" t="s">
        <v>96</v>
      </c>
      <c r="H439" s="641" t="s">
        <v>4915</v>
      </c>
    </row>
    <row r="440" spans="1:19" x14ac:dyDescent="0.25">
      <c r="A440" s="576">
        <v>410</v>
      </c>
      <c r="B440" s="622">
        <v>44</v>
      </c>
      <c r="C440" s="375" t="s">
        <v>5222</v>
      </c>
      <c r="D440" s="375" t="s">
        <v>5223</v>
      </c>
      <c r="E440" s="375" t="s">
        <v>124</v>
      </c>
      <c r="F440" s="369">
        <v>78</v>
      </c>
      <c r="G440" s="369" t="s">
        <v>68</v>
      </c>
      <c r="H440" s="641"/>
    </row>
    <row r="441" spans="1:19" x14ac:dyDescent="0.25">
      <c r="A441" s="4"/>
      <c r="B441" s="613"/>
      <c r="C441" s="614"/>
      <c r="D441" s="614"/>
      <c r="E441" s="614"/>
      <c r="F441" s="615"/>
      <c r="G441" s="616"/>
      <c r="H441" s="617"/>
    </row>
    <row r="442" spans="1:19" x14ac:dyDescent="0.25">
      <c r="A442" s="4"/>
      <c r="B442" s="4"/>
      <c r="C442" s="57"/>
      <c r="E442" s="31"/>
      <c r="F442" s="57"/>
      <c r="G442" s="4"/>
      <c r="H442" s="33"/>
    </row>
    <row r="443" spans="1:19" x14ac:dyDescent="0.25">
      <c r="A443" s="4"/>
      <c r="B443" s="4"/>
      <c r="C443" s="503" t="s">
        <v>432</v>
      </c>
      <c r="D443" s="502" t="s">
        <v>433</v>
      </c>
      <c r="E443" s="642" t="s">
        <v>593</v>
      </c>
      <c r="F443" s="57"/>
      <c r="G443" s="4"/>
      <c r="H443" s="33"/>
      <c r="I443" s="6"/>
      <c r="J443" s="6"/>
      <c r="K443" s="6"/>
      <c r="L443" s="6"/>
      <c r="M443" s="6"/>
      <c r="N443" s="6"/>
      <c r="O443" s="6"/>
      <c r="P443" s="6"/>
    </row>
    <row r="444" spans="1:19" x14ac:dyDescent="0.25">
      <c r="A444" s="4"/>
      <c r="B444" s="4"/>
      <c r="C444" s="643" t="s">
        <v>72</v>
      </c>
      <c r="D444" s="419">
        <v>68</v>
      </c>
      <c r="E444" s="644">
        <f>D444/409</f>
        <v>0.16625916870415647</v>
      </c>
      <c r="F444" s="78"/>
      <c r="G444" s="20"/>
      <c r="H444" s="34"/>
      <c r="I444" s="6"/>
      <c r="J444" s="643"/>
      <c r="K444" s="419"/>
      <c r="L444" s="644"/>
      <c r="M444" s="6"/>
      <c r="N444" s="643"/>
      <c r="O444" s="419"/>
      <c r="P444" s="644"/>
      <c r="S444" s="79"/>
    </row>
    <row r="445" spans="1:19" x14ac:dyDescent="0.25">
      <c r="A445" s="4"/>
      <c r="B445" s="4"/>
      <c r="C445" s="643" t="s">
        <v>31</v>
      </c>
      <c r="D445" s="419">
        <v>149</v>
      </c>
      <c r="E445" s="644">
        <f t="shared" ref="E445:E451" si="0">D445/409</f>
        <v>0.36430317848410759</v>
      </c>
      <c r="F445" s="78"/>
      <c r="G445" s="20"/>
      <c r="H445" s="34"/>
      <c r="I445" s="6"/>
      <c r="J445" s="643"/>
      <c r="K445" s="419"/>
      <c r="L445" s="644"/>
      <c r="M445" s="6"/>
      <c r="N445" s="643"/>
      <c r="O445" s="419"/>
      <c r="P445" s="644"/>
      <c r="S445" s="79"/>
    </row>
    <row r="446" spans="1:19" x14ac:dyDescent="0.25">
      <c r="A446" s="4"/>
      <c r="B446" s="4"/>
      <c r="C446" s="643" t="s">
        <v>68</v>
      </c>
      <c r="D446" s="419">
        <v>127</v>
      </c>
      <c r="E446" s="644">
        <f t="shared" si="0"/>
        <v>0.31051344743276282</v>
      </c>
      <c r="F446" s="78"/>
      <c r="G446" s="20"/>
      <c r="H446" s="34"/>
      <c r="I446" s="6"/>
      <c r="J446" s="643"/>
      <c r="K446" s="419"/>
      <c r="L446" s="644"/>
      <c r="M446" s="6"/>
      <c r="N446" s="643"/>
      <c r="O446" s="419"/>
      <c r="P446" s="644"/>
      <c r="S446" s="79"/>
    </row>
    <row r="447" spans="1:19" x14ac:dyDescent="0.25">
      <c r="A447" s="4"/>
      <c r="B447" s="4"/>
      <c r="C447" s="643" t="s">
        <v>96</v>
      </c>
      <c r="D447" s="419">
        <v>29</v>
      </c>
      <c r="E447" s="644">
        <f t="shared" si="0"/>
        <v>7.090464547677261E-2</v>
      </c>
      <c r="F447" s="78"/>
      <c r="G447" s="20"/>
      <c r="H447" s="34"/>
      <c r="I447" s="6"/>
      <c r="J447" s="643"/>
      <c r="K447" s="419"/>
      <c r="L447" s="644"/>
      <c r="M447" s="6"/>
      <c r="N447" s="643"/>
      <c r="O447" s="419"/>
      <c r="P447" s="644"/>
      <c r="S447" s="79"/>
    </row>
    <row r="448" spans="1:19" x14ac:dyDescent="0.25">
      <c r="A448" s="4"/>
      <c r="B448" s="4"/>
      <c r="C448" s="643" t="s">
        <v>92</v>
      </c>
      <c r="D448" s="419">
        <v>3</v>
      </c>
      <c r="E448" s="644">
        <f t="shared" si="0"/>
        <v>7.3349633251833741E-3</v>
      </c>
      <c r="F448" s="78"/>
      <c r="G448" s="20"/>
      <c r="H448" s="34"/>
      <c r="I448" s="6"/>
      <c r="J448" s="643"/>
      <c r="K448" s="419"/>
      <c r="L448" s="644"/>
      <c r="M448" s="6"/>
      <c r="N448" s="643"/>
      <c r="O448" s="419"/>
      <c r="P448" s="644"/>
      <c r="S448" s="79"/>
    </row>
    <row r="449" spans="1:19" x14ac:dyDescent="0.25">
      <c r="A449" s="4"/>
      <c r="B449" s="4"/>
      <c r="C449" s="643" t="s">
        <v>267</v>
      </c>
      <c r="D449" s="419">
        <v>33</v>
      </c>
      <c r="E449" s="644">
        <f t="shared" si="0"/>
        <v>8.0684596577017112E-2</v>
      </c>
      <c r="F449" s="78"/>
      <c r="G449" s="20"/>
      <c r="H449" s="34"/>
      <c r="J449" s="643"/>
      <c r="K449" s="419"/>
      <c r="L449" s="644"/>
      <c r="N449" s="643"/>
      <c r="O449" s="419"/>
      <c r="P449" s="644"/>
      <c r="S449" s="79"/>
    </row>
    <row r="450" spans="1:19" x14ac:dyDescent="0.25">
      <c r="A450" s="4"/>
      <c r="B450" s="4"/>
      <c r="C450" s="643" t="s">
        <v>268</v>
      </c>
      <c r="D450" s="419">
        <v>0</v>
      </c>
      <c r="E450" s="644">
        <f t="shared" si="0"/>
        <v>0</v>
      </c>
      <c r="F450" s="78"/>
      <c r="G450" s="20"/>
      <c r="H450" s="34"/>
      <c r="J450" s="643"/>
      <c r="K450" s="419"/>
      <c r="L450" s="644"/>
      <c r="N450" s="643"/>
      <c r="O450" s="419"/>
      <c r="P450" s="644"/>
    </row>
    <row r="451" spans="1:19" x14ac:dyDescent="0.25">
      <c r="A451" s="4"/>
      <c r="B451" s="4"/>
      <c r="C451" s="643" t="s">
        <v>337</v>
      </c>
      <c r="D451" s="419">
        <v>1</v>
      </c>
      <c r="E451" s="644">
        <f t="shared" si="0"/>
        <v>2.4449877750611247E-3</v>
      </c>
      <c r="F451" s="78"/>
      <c r="G451" s="20"/>
      <c r="H451" s="34"/>
      <c r="I451" s="5"/>
      <c r="J451" s="643"/>
      <c r="K451" s="419"/>
      <c r="L451" s="644"/>
      <c r="M451" s="5"/>
      <c r="N451" s="643"/>
      <c r="O451" s="419"/>
      <c r="P451" s="644"/>
    </row>
    <row r="452" spans="1:19" x14ac:dyDescent="0.25">
      <c r="A452" s="4"/>
      <c r="B452" s="4"/>
      <c r="C452" s="645" t="s">
        <v>434</v>
      </c>
      <c r="D452" s="568">
        <f>SUM(D444:D451)</f>
        <v>410</v>
      </c>
      <c r="E452" s="644"/>
      <c r="F452" s="80"/>
      <c r="G452" s="81"/>
      <c r="H452" s="48"/>
      <c r="I452" s="82"/>
      <c r="J452" s="645"/>
      <c r="K452" s="568"/>
      <c r="L452" s="646"/>
      <c r="M452" s="82"/>
      <c r="N452" s="645"/>
      <c r="O452" s="568"/>
      <c r="P452" s="644"/>
    </row>
  </sheetData>
  <mergeCells count="15">
    <mergeCell ref="P350:Q350"/>
    <mergeCell ref="P398:Q398"/>
    <mergeCell ref="L139:M139"/>
    <mergeCell ref="D185:E185"/>
    <mergeCell ref="P272:Q272"/>
    <mergeCell ref="P313:Q313"/>
    <mergeCell ref="E1:H1"/>
    <mergeCell ref="E2:H2"/>
    <mergeCell ref="A7:H7"/>
    <mergeCell ref="A4:H4"/>
    <mergeCell ref="A5:H5"/>
    <mergeCell ref="A6:H6"/>
    <mergeCell ref="A1:D1"/>
    <mergeCell ref="A2:D2"/>
    <mergeCell ref="D9:E9"/>
  </mergeCells>
  <conditionalFormatting sqref="G10:G11">
    <cfRule type="containsText" dxfId="2" priority="2" operator="containsText" text="kém">
      <formula>NOT(ISERROR(SEARCH("kém",G10)))</formula>
    </cfRule>
  </conditionalFormatting>
  <conditionalFormatting sqref="G186:G187">
    <cfRule type="containsText" dxfId="1" priority="1" operator="containsText" text="kém">
      <formula>NOT(ISERROR(SEARCH("kém",G186)))</formula>
    </cfRule>
  </conditionalFormatting>
  <pageMargins left="0.45" right="0.2" top="0.5" bottom="0.7" header="0.3" footer="0.3"/>
  <pageSetup paperSize="9" orientation="portrait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5"/>
  <sheetViews>
    <sheetView zoomScaleNormal="100" workbookViewId="0">
      <selection sqref="A1:XFD7"/>
    </sheetView>
  </sheetViews>
  <sheetFormatPr defaultRowHeight="15.75" x14ac:dyDescent="0.25"/>
  <cols>
    <col min="1" max="1" width="6.375" style="29" customWidth="1"/>
    <col min="2" max="2" width="4.375" style="29" customWidth="1"/>
    <col min="3" max="3" width="18.5" style="5" customWidth="1"/>
    <col min="4" max="4" width="16.375" customWidth="1"/>
    <col min="5" max="5" width="9.25" style="29" customWidth="1"/>
    <col min="6" max="6" width="6.875" style="29" customWidth="1"/>
    <col min="7" max="7" width="11.75" customWidth="1"/>
    <col min="8" max="8" width="14" customWidth="1"/>
  </cols>
  <sheetData>
    <row r="1" spans="1:8" s="4" customFormat="1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8" s="4" customFormat="1" x14ac:dyDescent="0.25">
      <c r="A2" s="92" t="s">
        <v>3</v>
      </c>
      <c r="B2" s="92"/>
      <c r="C2" s="92"/>
      <c r="D2" s="92"/>
      <c r="E2" s="92" t="s">
        <v>300</v>
      </c>
      <c r="F2" s="92"/>
      <c r="G2" s="92"/>
      <c r="H2" s="92"/>
    </row>
    <row r="3" spans="1:8" s="4" customFormat="1" x14ac:dyDescent="0.25">
      <c r="A3" s="38"/>
      <c r="B3" s="38"/>
      <c r="C3" s="53"/>
      <c r="D3" s="26"/>
      <c r="E3" s="26"/>
      <c r="F3" s="57"/>
    </row>
    <row r="4" spans="1:8" s="27" customFormat="1" ht="19.5" customHeight="1" x14ac:dyDescent="0.3">
      <c r="A4" s="96" t="s">
        <v>2344</v>
      </c>
      <c r="B4" s="96"/>
      <c r="C4" s="96"/>
      <c r="D4" s="96"/>
      <c r="E4" s="96"/>
      <c r="F4" s="96"/>
      <c r="G4" s="96"/>
      <c r="H4" s="96"/>
    </row>
    <row r="5" spans="1:8" s="27" customFormat="1" ht="18.75" customHeight="1" x14ac:dyDescent="0.3">
      <c r="A5" s="96" t="s">
        <v>330</v>
      </c>
      <c r="B5" s="96"/>
      <c r="C5" s="96"/>
      <c r="D5" s="96"/>
      <c r="E5" s="96"/>
      <c r="F5" s="96"/>
      <c r="G5" s="96"/>
      <c r="H5" s="96"/>
    </row>
    <row r="6" spans="1:8" s="4" customFormat="1" ht="21" customHeight="1" x14ac:dyDescent="0.25">
      <c r="A6" s="100" t="s">
        <v>576</v>
      </c>
      <c r="B6" s="100"/>
      <c r="C6" s="100"/>
      <c r="D6" s="100"/>
      <c r="E6" s="100"/>
      <c r="F6" s="100"/>
      <c r="G6" s="100"/>
      <c r="H6" s="100"/>
    </row>
    <row r="7" spans="1:8" s="4" customFormat="1" ht="23.25" customHeight="1" x14ac:dyDescent="0.25">
      <c r="A7" s="95" t="s">
        <v>588</v>
      </c>
      <c r="B7" s="95"/>
      <c r="C7" s="95"/>
      <c r="D7" s="95"/>
      <c r="E7" s="95"/>
      <c r="F7" s="95"/>
      <c r="G7" s="95"/>
      <c r="H7" s="95"/>
    </row>
    <row r="9" spans="1:8" s="700" customFormat="1" ht="15" customHeight="1" x14ac:dyDescent="0.25">
      <c r="A9" s="699" t="s">
        <v>5234</v>
      </c>
      <c r="B9" s="699"/>
      <c r="C9" s="699"/>
      <c r="D9" s="699"/>
      <c r="E9" s="699"/>
      <c r="F9" s="699"/>
      <c r="G9" s="699"/>
      <c r="H9" s="699"/>
    </row>
    <row r="10" spans="1:8" s="700" customFormat="1" ht="15" customHeight="1" x14ac:dyDescent="0.25">
      <c r="A10" s="701"/>
      <c r="B10" s="701" t="s">
        <v>5235</v>
      </c>
      <c r="C10" s="701"/>
      <c r="D10" s="701"/>
      <c r="E10" s="701"/>
      <c r="F10" s="730"/>
      <c r="G10" s="701"/>
      <c r="H10" s="701"/>
    </row>
    <row r="11" spans="1:8" s="700" customFormat="1" ht="23.25" customHeight="1" x14ac:dyDescent="0.25">
      <c r="A11" s="377" t="s">
        <v>105</v>
      </c>
      <c r="B11" s="377" t="s">
        <v>105</v>
      </c>
      <c r="C11" s="378" t="s">
        <v>32</v>
      </c>
      <c r="D11" s="378" t="s">
        <v>33</v>
      </c>
      <c r="E11" s="379" t="s">
        <v>141</v>
      </c>
      <c r="F11" s="378" t="s">
        <v>2892</v>
      </c>
      <c r="G11" s="378" t="s">
        <v>4</v>
      </c>
      <c r="H11" s="378" t="s">
        <v>0</v>
      </c>
    </row>
    <row r="12" spans="1:8" s="700" customFormat="1" ht="15" customHeight="1" x14ac:dyDescent="0.25">
      <c r="A12" s="369">
        <v>1</v>
      </c>
      <c r="B12" s="369">
        <v>1</v>
      </c>
      <c r="C12" s="389" t="s">
        <v>5236</v>
      </c>
      <c r="D12" s="389" t="s">
        <v>5237</v>
      </c>
      <c r="E12" s="389" t="s">
        <v>5238</v>
      </c>
      <c r="F12" s="369">
        <v>85</v>
      </c>
      <c r="G12" s="369" t="str">
        <f t="shared" ref="G12" si="0">IF(F12&gt;=90,"Xuất sắc",IF(F12&gt;=80,"Tốt",IF(F12&gt;=65,"Khá",IF(F12&gt;=50,"Trung bình",IF(F12&gt;=35,"Yếu","Kém")))))</f>
        <v>Tốt</v>
      </c>
      <c r="H12" s="374"/>
    </row>
    <row r="13" spans="1:8" s="700" customFormat="1" ht="15" customHeight="1" x14ac:dyDescent="0.25">
      <c r="A13" s="702" t="s">
        <v>2345</v>
      </c>
      <c r="B13" s="703"/>
      <c r="C13" s="704"/>
      <c r="D13" s="375"/>
      <c r="E13" s="375"/>
      <c r="F13" s="369"/>
      <c r="G13" s="375"/>
      <c r="H13" s="369"/>
    </row>
    <row r="14" spans="1:8" s="705" customFormat="1" ht="15" customHeight="1" x14ac:dyDescent="0.25">
      <c r="A14" s="369"/>
      <c r="B14" s="369"/>
      <c r="C14" s="378" t="s">
        <v>5239</v>
      </c>
      <c r="D14" s="380"/>
      <c r="E14" s="381"/>
      <c r="F14" s="380"/>
      <c r="G14" s="380"/>
      <c r="H14" s="369"/>
    </row>
    <row r="15" spans="1:8" s="705" customFormat="1" ht="15" customHeight="1" x14ac:dyDescent="0.25">
      <c r="A15" s="369">
        <v>2</v>
      </c>
      <c r="B15" s="369">
        <v>1</v>
      </c>
      <c r="C15" s="389" t="s">
        <v>5240</v>
      </c>
      <c r="D15" s="389" t="s">
        <v>1130</v>
      </c>
      <c r="E15" s="389" t="s">
        <v>67</v>
      </c>
      <c r="F15" s="380">
        <v>86</v>
      </c>
      <c r="G15" s="706" t="str">
        <f t="shared" ref="G15:G78" si="1">IF(F15&gt;=90,"Xuất sắc",IF(F15&gt;=80,"Tốt",IF(F15&gt;=65,"Khá",IF(F15&gt;=50,"Trung bình",IF(F15&gt;=35,"Yếu","Kém")))))</f>
        <v>Tốt</v>
      </c>
      <c r="H15" s="369"/>
    </row>
    <row r="16" spans="1:8" s="705" customFormat="1" ht="15" customHeight="1" x14ac:dyDescent="0.25">
      <c r="A16" s="369">
        <v>3</v>
      </c>
      <c r="B16" s="369">
        <v>2</v>
      </c>
      <c r="C16" s="389" t="s">
        <v>5241</v>
      </c>
      <c r="D16" s="389" t="s">
        <v>4365</v>
      </c>
      <c r="E16" s="389" t="s">
        <v>34</v>
      </c>
      <c r="F16" s="380">
        <v>70</v>
      </c>
      <c r="G16" s="706" t="str">
        <f t="shared" si="1"/>
        <v>Khá</v>
      </c>
      <c r="H16" s="369"/>
    </row>
    <row r="17" spans="1:8" s="705" customFormat="1" ht="15" customHeight="1" x14ac:dyDescent="0.25">
      <c r="A17" s="369">
        <v>4</v>
      </c>
      <c r="B17" s="369">
        <v>3</v>
      </c>
      <c r="C17" s="389" t="s">
        <v>5242</v>
      </c>
      <c r="D17" s="389" t="s">
        <v>5243</v>
      </c>
      <c r="E17" s="389" t="s">
        <v>34</v>
      </c>
      <c r="F17" s="380">
        <v>80</v>
      </c>
      <c r="G17" s="706" t="str">
        <f t="shared" si="1"/>
        <v>Tốt</v>
      </c>
      <c r="H17" s="369"/>
    </row>
    <row r="18" spans="1:8" s="705" customFormat="1" ht="15" customHeight="1" x14ac:dyDescent="0.25">
      <c r="A18" s="369">
        <v>5</v>
      </c>
      <c r="B18" s="369">
        <v>4</v>
      </c>
      <c r="C18" s="389" t="s">
        <v>5244</v>
      </c>
      <c r="D18" s="389" t="s">
        <v>5245</v>
      </c>
      <c r="E18" s="389" t="s">
        <v>34</v>
      </c>
      <c r="F18" s="380">
        <v>80</v>
      </c>
      <c r="G18" s="706" t="str">
        <f t="shared" si="1"/>
        <v>Tốt</v>
      </c>
      <c r="H18" s="369"/>
    </row>
    <row r="19" spans="1:8" s="705" customFormat="1" ht="15" customHeight="1" x14ac:dyDescent="0.25">
      <c r="A19" s="369">
        <v>6</v>
      </c>
      <c r="B19" s="369">
        <v>5</v>
      </c>
      <c r="C19" s="389" t="s">
        <v>5246</v>
      </c>
      <c r="D19" s="389" t="s">
        <v>1225</v>
      </c>
      <c r="E19" s="389" t="s">
        <v>129</v>
      </c>
      <c r="F19" s="380">
        <v>91</v>
      </c>
      <c r="G19" s="706" t="str">
        <f t="shared" si="1"/>
        <v>Xuất sắc</v>
      </c>
      <c r="H19" s="369"/>
    </row>
    <row r="20" spans="1:8" s="705" customFormat="1" ht="15" customHeight="1" x14ac:dyDescent="0.25">
      <c r="A20" s="369">
        <v>7</v>
      </c>
      <c r="B20" s="369">
        <v>6</v>
      </c>
      <c r="C20" s="389" t="s">
        <v>5247</v>
      </c>
      <c r="D20" s="389" t="s">
        <v>44</v>
      </c>
      <c r="E20" s="389" t="s">
        <v>958</v>
      </c>
      <c r="F20" s="380">
        <v>86</v>
      </c>
      <c r="G20" s="706" t="str">
        <f t="shared" si="1"/>
        <v>Tốt</v>
      </c>
      <c r="H20" s="369"/>
    </row>
    <row r="21" spans="1:8" s="705" customFormat="1" ht="15" customHeight="1" x14ac:dyDescent="0.25">
      <c r="A21" s="369">
        <v>8</v>
      </c>
      <c r="B21" s="369">
        <v>7</v>
      </c>
      <c r="C21" s="389" t="s">
        <v>5248</v>
      </c>
      <c r="D21" s="389" t="s">
        <v>65</v>
      </c>
      <c r="E21" s="389" t="s">
        <v>5249</v>
      </c>
      <c r="F21" s="380">
        <v>78</v>
      </c>
      <c r="G21" s="706" t="str">
        <f t="shared" si="1"/>
        <v>Khá</v>
      </c>
      <c r="H21" s="369"/>
    </row>
    <row r="22" spans="1:8" s="705" customFormat="1" ht="15" customHeight="1" x14ac:dyDescent="0.25">
      <c r="A22" s="369">
        <v>9</v>
      </c>
      <c r="B22" s="369">
        <v>8</v>
      </c>
      <c r="C22" s="389" t="s">
        <v>5250</v>
      </c>
      <c r="D22" s="389" t="s">
        <v>46</v>
      </c>
      <c r="E22" s="389" t="s">
        <v>14</v>
      </c>
      <c r="F22" s="380">
        <v>87</v>
      </c>
      <c r="G22" s="706" t="str">
        <f t="shared" si="1"/>
        <v>Tốt</v>
      </c>
      <c r="H22" s="369"/>
    </row>
    <row r="23" spans="1:8" s="705" customFormat="1" ht="15" customHeight="1" x14ac:dyDescent="0.25">
      <c r="A23" s="369">
        <v>10</v>
      </c>
      <c r="B23" s="369">
        <v>9</v>
      </c>
      <c r="C23" s="389" t="s">
        <v>5251</v>
      </c>
      <c r="D23" s="389" t="s">
        <v>48</v>
      </c>
      <c r="E23" s="389" t="s">
        <v>14</v>
      </c>
      <c r="F23" s="380">
        <v>90</v>
      </c>
      <c r="G23" s="706" t="str">
        <f t="shared" si="1"/>
        <v>Xuất sắc</v>
      </c>
      <c r="H23" s="369"/>
    </row>
    <row r="24" spans="1:8" s="705" customFormat="1" ht="15" customHeight="1" x14ac:dyDescent="0.25">
      <c r="A24" s="369">
        <v>11</v>
      </c>
      <c r="B24" s="369">
        <v>10</v>
      </c>
      <c r="C24" s="389" t="s">
        <v>5252</v>
      </c>
      <c r="D24" s="389" t="s">
        <v>82</v>
      </c>
      <c r="E24" s="389" t="s">
        <v>20</v>
      </c>
      <c r="F24" s="380">
        <v>90</v>
      </c>
      <c r="G24" s="706" t="str">
        <f t="shared" si="1"/>
        <v>Xuất sắc</v>
      </c>
      <c r="H24" s="369"/>
    </row>
    <row r="25" spans="1:8" s="705" customFormat="1" ht="15" customHeight="1" x14ac:dyDescent="0.25">
      <c r="A25" s="369">
        <v>12</v>
      </c>
      <c r="B25" s="369">
        <v>11</v>
      </c>
      <c r="C25" s="389" t="s">
        <v>5253</v>
      </c>
      <c r="D25" s="389" t="s">
        <v>5254</v>
      </c>
      <c r="E25" s="389" t="s">
        <v>190</v>
      </c>
      <c r="F25" s="380">
        <v>90</v>
      </c>
      <c r="G25" s="706" t="str">
        <f t="shared" si="1"/>
        <v>Xuất sắc</v>
      </c>
      <c r="H25" s="369"/>
    </row>
    <row r="26" spans="1:8" s="705" customFormat="1" ht="15" customHeight="1" x14ac:dyDescent="0.25">
      <c r="A26" s="369">
        <v>13</v>
      </c>
      <c r="B26" s="369">
        <v>12</v>
      </c>
      <c r="C26" s="389" t="s">
        <v>5255</v>
      </c>
      <c r="D26" s="389" t="s">
        <v>282</v>
      </c>
      <c r="E26" s="389" t="s">
        <v>156</v>
      </c>
      <c r="F26" s="380">
        <v>94</v>
      </c>
      <c r="G26" s="706" t="str">
        <f t="shared" si="1"/>
        <v>Xuất sắc</v>
      </c>
      <c r="H26" s="369"/>
    </row>
    <row r="27" spans="1:8" s="705" customFormat="1" ht="15" customHeight="1" x14ac:dyDescent="0.25">
      <c r="A27" s="369">
        <v>14</v>
      </c>
      <c r="B27" s="369">
        <v>13</v>
      </c>
      <c r="C27" s="389" t="s">
        <v>5256</v>
      </c>
      <c r="D27" s="389" t="s">
        <v>5257</v>
      </c>
      <c r="E27" s="389" t="s">
        <v>21</v>
      </c>
      <c r="F27" s="380">
        <v>90</v>
      </c>
      <c r="G27" s="706" t="str">
        <f t="shared" si="1"/>
        <v>Xuất sắc</v>
      </c>
      <c r="H27" s="369"/>
    </row>
    <row r="28" spans="1:8" s="705" customFormat="1" ht="15" customHeight="1" x14ac:dyDescent="0.25">
      <c r="A28" s="369">
        <v>15</v>
      </c>
      <c r="B28" s="369">
        <v>14</v>
      </c>
      <c r="C28" s="389" t="s">
        <v>5258</v>
      </c>
      <c r="D28" s="389" t="s">
        <v>1357</v>
      </c>
      <c r="E28" s="389" t="s">
        <v>21</v>
      </c>
      <c r="F28" s="380">
        <v>85</v>
      </c>
      <c r="G28" s="706" t="str">
        <f t="shared" si="1"/>
        <v>Tốt</v>
      </c>
      <c r="H28" s="369"/>
    </row>
    <row r="29" spans="1:8" s="705" customFormat="1" ht="15" customHeight="1" x14ac:dyDescent="0.25">
      <c r="A29" s="369">
        <v>16</v>
      </c>
      <c r="B29" s="369">
        <v>15</v>
      </c>
      <c r="C29" s="389" t="s">
        <v>5259</v>
      </c>
      <c r="D29" s="389" t="s">
        <v>48</v>
      </c>
      <c r="E29" s="389" t="s">
        <v>21</v>
      </c>
      <c r="F29" s="380">
        <v>85</v>
      </c>
      <c r="G29" s="706" t="str">
        <f t="shared" si="1"/>
        <v>Tốt</v>
      </c>
      <c r="H29" s="369"/>
    </row>
    <row r="30" spans="1:8" s="705" customFormat="1" ht="15" customHeight="1" x14ac:dyDescent="0.25">
      <c r="A30" s="369">
        <v>17</v>
      </c>
      <c r="B30" s="369">
        <v>16</v>
      </c>
      <c r="C30" s="389" t="s">
        <v>5260</v>
      </c>
      <c r="D30" s="389" t="s">
        <v>4278</v>
      </c>
      <c r="E30" s="389" t="s">
        <v>163</v>
      </c>
      <c r="F30" s="380">
        <v>86</v>
      </c>
      <c r="G30" s="706" t="str">
        <f t="shared" si="1"/>
        <v>Tốt</v>
      </c>
      <c r="H30" s="369"/>
    </row>
    <row r="31" spans="1:8" s="705" customFormat="1" ht="15" customHeight="1" x14ac:dyDescent="0.25">
      <c r="A31" s="369">
        <v>18</v>
      </c>
      <c r="B31" s="369">
        <v>17</v>
      </c>
      <c r="C31" s="389" t="s">
        <v>5261</v>
      </c>
      <c r="D31" s="389" t="s">
        <v>1204</v>
      </c>
      <c r="E31" s="389" t="s">
        <v>163</v>
      </c>
      <c r="F31" s="380">
        <v>85</v>
      </c>
      <c r="G31" s="706" t="str">
        <f t="shared" si="1"/>
        <v>Tốt</v>
      </c>
      <c r="H31" s="369"/>
    </row>
    <row r="32" spans="1:8" s="705" customFormat="1" ht="15" customHeight="1" x14ac:dyDescent="0.25">
      <c r="A32" s="369">
        <v>19</v>
      </c>
      <c r="B32" s="369">
        <v>18</v>
      </c>
      <c r="C32" s="389" t="s">
        <v>5262</v>
      </c>
      <c r="D32" s="389" t="s">
        <v>18</v>
      </c>
      <c r="E32" s="389" t="s">
        <v>100</v>
      </c>
      <c r="F32" s="380">
        <v>84</v>
      </c>
      <c r="G32" s="706" t="str">
        <f t="shared" si="1"/>
        <v>Tốt</v>
      </c>
      <c r="H32" s="369"/>
    </row>
    <row r="33" spans="1:8" s="705" customFormat="1" ht="15" customHeight="1" x14ac:dyDescent="0.25">
      <c r="A33" s="369">
        <v>20</v>
      </c>
      <c r="B33" s="369">
        <v>19</v>
      </c>
      <c r="C33" s="389" t="s">
        <v>5263</v>
      </c>
      <c r="D33" s="389" t="s">
        <v>44</v>
      </c>
      <c r="E33" s="389" t="s">
        <v>8</v>
      </c>
      <c r="F33" s="380">
        <v>88</v>
      </c>
      <c r="G33" s="706" t="str">
        <f t="shared" si="1"/>
        <v>Tốt</v>
      </c>
      <c r="H33" s="369"/>
    </row>
    <row r="34" spans="1:8" s="705" customFormat="1" ht="15" customHeight="1" x14ac:dyDescent="0.25">
      <c r="A34" s="369">
        <v>21</v>
      </c>
      <c r="B34" s="369">
        <v>20</v>
      </c>
      <c r="C34" s="389" t="s">
        <v>5264</v>
      </c>
      <c r="D34" s="389" t="s">
        <v>5265</v>
      </c>
      <c r="E34" s="389" t="s">
        <v>25</v>
      </c>
      <c r="F34" s="380">
        <v>97</v>
      </c>
      <c r="G34" s="706" t="str">
        <f t="shared" si="1"/>
        <v>Xuất sắc</v>
      </c>
      <c r="H34" s="369"/>
    </row>
    <row r="35" spans="1:8" s="705" customFormat="1" ht="15" customHeight="1" x14ac:dyDescent="0.25">
      <c r="A35" s="369">
        <v>22</v>
      </c>
      <c r="B35" s="369">
        <v>21</v>
      </c>
      <c r="C35" s="389" t="s">
        <v>5266</v>
      </c>
      <c r="D35" s="389" t="s">
        <v>3513</v>
      </c>
      <c r="E35" s="389" t="s">
        <v>25</v>
      </c>
      <c r="F35" s="380">
        <v>85</v>
      </c>
      <c r="G35" s="706" t="str">
        <f t="shared" si="1"/>
        <v>Tốt</v>
      </c>
      <c r="H35" s="369"/>
    </row>
    <row r="36" spans="1:8" s="705" customFormat="1" ht="15" customHeight="1" x14ac:dyDescent="0.25">
      <c r="A36" s="369">
        <v>23</v>
      </c>
      <c r="B36" s="369">
        <v>22</v>
      </c>
      <c r="C36" s="389" t="s">
        <v>5267</v>
      </c>
      <c r="D36" s="389" t="s">
        <v>5268</v>
      </c>
      <c r="E36" s="389" t="s">
        <v>173</v>
      </c>
      <c r="F36" s="380">
        <v>90</v>
      </c>
      <c r="G36" s="706" t="str">
        <f t="shared" si="1"/>
        <v>Xuất sắc</v>
      </c>
      <c r="H36" s="369"/>
    </row>
    <row r="37" spans="1:8" s="705" customFormat="1" ht="15" customHeight="1" x14ac:dyDescent="0.25">
      <c r="A37" s="369">
        <v>24</v>
      </c>
      <c r="B37" s="369">
        <v>23</v>
      </c>
      <c r="C37" s="389" t="s">
        <v>5269</v>
      </c>
      <c r="D37" s="389" t="s">
        <v>5270</v>
      </c>
      <c r="E37" s="389" t="s">
        <v>158</v>
      </c>
      <c r="F37" s="380">
        <v>82</v>
      </c>
      <c r="G37" s="706" t="str">
        <f t="shared" si="1"/>
        <v>Tốt</v>
      </c>
      <c r="H37" s="369"/>
    </row>
    <row r="38" spans="1:8" s="705" customFormat="1" ht="15" customHeight="1" x14ac:dyDescent="0.25">
      <c r="A38" s="369">
        <v>25</v>
      </c>
      <c r="B38" s="369">
        <v>24</v>
      </c>
      <c r="C38" s="389" t="s">
        <v>5271</v>
      </c>
      <c r="D38" s="389" t="s">
        <v>57</v>
      </c>
      <c r="E38" s="389" t="s">
        <v>26</v>
      </c>
      <c r="F38" s="380">
        <v>99</v>
      </c>
      <c r="G38" s="706" t="str">
        <f t="shared" si="1"/>
        <v>Xuất sắc</v>
      </c>
      <c r="H38" s="369"/>
    </row>
    <row r="39" spans="1:8" s="705" customFormat="1" ht="15" customHeight="1" x14ac:dyDescent="0.25">
      <c r="A39" s="369">
        <v>26</v>
      </c>
      <c r="B39" s="369">
        <v>25</v>
      </c>
      <c r="C39" s="389" t="s">
        <v>5272</v>
      </c>
      <c r="D39" s="389" t="s">
        <v>90</v>
      </c>
      <c r="E39" s="389" t="s">
        <v>26</v>
      </c>
      <c r="F39" s="380">
        <v>85</v>
      </c>
      <c r="G39" s="706" t="str">
        <f t="shared" si="1"/>
        <v>Tốt</v>
      </c>
      <c r="H39" s="369"/>
    </row>
    <row r="40" spans="1:8" s="705" customFormat="1" ht="15" customHeight="1" x14ac:dyDescent="0.25">
      <c r="A40" s="369">
        <v>27</v>
      </c>
      <c r="B40" s="369">
        <v>26</v>
      </c>
      <c r="C40" s="389" t="s">
        <v>5273</v>
      </c>
      <c r="D40" s="389" t="s">
        <v>1093</v>
      </c>
      <c r="E40" s="389" t="s">
        <v>9</v>
      </c>
      <c r="F40" s="380">
        <v>91</v>
      </c>
      <c r="G40" s="706" t="str">
        <f t="shared" si="1"/>
        <v>Xuất sắc</v>
      </c>
      <c r="H40" s="369"/>
    </row>
    <row r="41" spans="1:8" s="705" customFormat="1" ht="15" customHeight="1" x14ac:dyDescent="0.25">
      <c r="A41" s="369">
        <v>28</v>
      </c>
      <c r="B41" s="369">
        <v>27</v>
      </c>
      <c r="C41" s="389" t="s">
        <v>5274</v>
      </c>
      <c r="D41" s="389" t="s">
        <v>345</v>
      </c>
      <c r="E41" s="389" t="s">
        <v>9</v>
      </c>
      <c r="F41" s="380">
        <v>91</v>
      </c>
      <c r="G41" s="706" t="str">
        <f t="shared" si="1"/>
        <v>Xuất sắc</v>
      </c>
      <c r="H41" s="369"/>
    </row>
    <row r="42" spans="1:8" s="705" customFormat="1" ht="15" customHeight="1" x14ac:dyDescent="0.25">
      <c r="A42" s="369">
        <v>29</v>
      </c>
      <c r="B42" s="369">
        <v>28</v>
      </c>
      <c r="C42" s="389" t="s">
        <v>5275</v>
      </c>
      <c r="D42" s="389" t="s">
        <v>18</v>
      </c>
      <c r="E42" s="389" t="s">
        <v>11</v>
      </c>
      <c r="F42" s="380">
        <v>87</v>
      </c>
      <c r="G42" s="706" t="str">
        <f t="shared" si="1"/>
        <v>Tốt</v>
      </c>
      <c r="H42" s="369"/>
    </row>
    <row r="43" spans="1:8" s="705" customFormat="1" ht="15" customHeight="1" x14ac:dyDescent="0.25">
      <c r="A43" s="369">
        <v>30</v>
      </c>
      <c r="B43" s="369">
        <v>29</v>
      </c>
      <c r="C43" s="389" t="s">
        <v>5276</v>
      </c>
      <c r="D43" s="389" t="s">
        <v>71</v>
      </c>
      <c r="E43" s="389" t="s">
        <v>117</v>
      </c>
      <c r="F43" s="380">
        <v>86</v>
      </c>
      <c r="G43" s="706" t="str">
        <f t="shared" si="1"/>
        <v>Tốt</v>
      </c>
      <c r="H43" s="369"/>
    </row>
    <row r="44" spans="1:8" s="705" customFormat="1" ht="15" customHeight="1" x14ac:dyDescent="0.25">
      <c r="A44" s="369">
        <v>31</v>
      </c>
      <c r="B44" s="369">
        <v>30</v>
      </c>
      <c r="C44" s="389" t="s">
        <v>5277</v>
      </c>
      <c r="D44" s="389" t="s">
        <v>630</v>
      </c>
      <c r="E44" s="389" t="s">
        <v>117</v>
      </c>
      <c r="F44" s="380">
        <v>80</v>
      </c>
      <c r="G44" s="706" t="str">
        <f t="shared" si="1"/>
        <v>Tốt</v>
      </c>
      <c r="H44" s="369"/>
    </row>
    <row r="45" spans="1:8" s="705" customFormat="1" ht="15" customHeight="1" x14ac:dyDescent="0.25">
      <c r="A45" s="369">
        <v>32</v>
      </c>
      <c r="B45" s="369">
        <v>31</v>
      </c>
      <c r="C45" s="389" t="s">
        <v>5278</v>
      </c>
      <c r="D45" s="389" t="s">
        <v>5279</v>
      </c>
      <c r="E45" s="389" t="s">
        <v>60</v>
      </c>
      <c r="F45" s="380">
        <v>90</v>
      </c>
      <c r="G45" s="706" t="str">
        <f t="shared" si="1"/>
        <v>Xuất sắc</v>
      </c>
      <c r="H45" s="369"/>
    </row>
    <row r="46" spans="1:8" s="705" customFormat="1" ht="15" customHeight="1" x14ac:dyDescent="0.25">
      <c r="A46" s="369">
        <v>33</v>
      </c>
      <c r="B46" s="369">
        <v>32</v>
      </c>
      <c r="C46" s="389" t="s">
        <v>5280</v>
      </c>
      <c r="D46" s="389" t="s">
        <v>5281</v>
      </c>
      <c r="E46" s="389" t="s">
        <v>175</v>
      </c>
      <c r="F46" s="380">
        <v>70</v>
      </c>
      <c r="G46" s="706" t="str">
        <f t="shared" si="1"/>
        <v>Khá</v>
      </c>
      <c r="H46" s="369"/>
    </row>
    <row r="47" spans="1:8" s="705" customFormat="1" ht="15" customHeight="1" x14ac:dyDescent="0.25">
      <c r="A47" s="369">
        <v>34</v>
      </c>
      <c r="B47" s="369">
        <v>33</v>
      </c>
      <c r="C47" s="389" t="s">
        <v>5282</v>
      </c>
      <c r="D47" s="389" t="s">
        <v>44</v>
      </c>
      <c r="E47" s="389" t="s">
        <v>61</v>
      </c>
      <c r="F47" s="380">
        <v>85</v>
      </c>
      <c r="G47" s="706" t="str">
        <f t="shared" si="1"/>
        <v>Tốt</v>
      </c>
      <c r="H47" s="369"/>
    </row>
    <row r="48" spans="1:8" s="705" customFormat="1" ht="15" customHeight="1" x14ac:dyDescent="0.25">
      <c r="A48" s="369">
        <v>35</v>
      </c>
      <c r="B48" s="369">
        <v>34</v>
      </c>
      <c r="C48" s="389" t="s">
        <v>5283</v>
      </c>
      <c r="D48" s="389" t="s">
        <v>18</v>
      </c>
      <c r="E48" s="389" t="s">
        <v>61</v>
      </c>
      <c r="F48" s="380">
        <v>86</v>
      </c>
      <c r="G48" s="706" t="str">
        <f t="shared" si="1"/>
        <v>Tốt</v>
      </c>
      <c r="H48" s="369"/>
    </row>
    <row r="49" spans="1:8" s="705" customFormat="1" ht="15" customHeight="1" x14ac:dyDescent="0.25">
      <c r="A49" s="369">
        <v>36</v>
      </c>
      <c r="B49" s="369">
        <v>35</v>
      </c>
      <c r="C49" s="389" t="s">
        <v>5284</v>
      </c>
      <c r="D49" s="389" t="s">
        <v>126</v>
      </c>
      <c r="E49" s="389" t="s">
        <v>61</v>
      </c>
      <c r="F49" s="380">
        <v>93</v>
      </c>
      <c r="G49" s="706" t="str">
        <f t="shared" si="1"/>
        <v>Xuất sắc</v>
      </c>
      <c r="H49" s="369"/>
    </row>
    <row r="50" spans="1:8" s="705" customFormat="1" ht="15" customHeight="1" x14ac:dyDescent="0.25">
      <c r="A50" s="369">
        <v>37</v>
      </c>
      <c r="B50" s="369">
        <v>36</v>
      </c>
      <c r="C50" s="389" t="s">
        <v>5285</v>
      </c>
      <c r="D50" s="389" t="s">
        <v>5286</v>
      </c>
      <c r="E50" s="389" t="s">
        <v>63</v>
      </c>
      <c r="F50" s="380">
        <v>86</v>
      </c>
      <c r="G50" s="706" t="str">
        <f t="shared" si="1"/>
        <v>Tốt</v>
      </c>
      <c r="H50" s="369"/>
    </row>
    <row r="51" spans="1:8" s="705" customFormat="1" ht="15" customHeight="1" x14ac:dyDescent="0.25">
      <c r="A51" s="369">
        <v>38</v>
      </c>
      <c r="B51" s="369">
        <v>37</v>
      </c>
      <c r="C51" s="389" t="s">
        <v>5287</v>
      </c>
      <c r="D51" s="389" t="s">
        <v>466</v>
      </c>
      <c r="E51" s="389" t="s">
        <v>12</v>
      </c>
      <c r="F51" s="380">
        <v>77</v>
      </c>
      <c r="G51" s="706" t="str">
        <f t="shared" si="1"/>
        <v>Khá</v>
      </c>
      <c r="H51" s="369"/>
    </row>
    <row r="52" spans="1:8" s="705" customFormat="1" ht="15" customHeight="1" x14ac:dyDescent="0.25">
      <c r="A52" s="369">
        <v>39</v>
      </c>
      <c r="B52" s="369">
        <v>38</v>
      </c>
      <c r="C52" s="389" t="s">
        <v>5288</v>
      </c>
      <c r="D52" s="389" t="s">
        <v>200</v>
      </c>
      <c r="E52" s="389" t="s">
        <v>12</v>
      </c>
      <c r="F52" s="380">
        <v>80</v>
      </c>
      <c r="G52" s="706" t="str">
        <f t="shared" si="1"/>
        <v>Tốt</v>
      </c>
      <c r="H52" s="369"/>
    </row>
    <row r="53" spans="1:8" s="705" customFormat="1" ht="15" customHeight="1" x14ac:dyDescent="0.25">
      <c r="A53" s="369">
        <v>40</v>
      </c>
      <c r="B53" s="369">
        <v>39</v>
      </c>
      <c r="C53" s="389" t="s">
        <v>5289</v>
      </c>
      <c r="D53" s="389" t="s">
        <v>301</v>
      </c>
      <c r="E53" s="389" t="s">
        <v>2555</v>
      </c>
      <c r="F53" s="380">
        <v>70</v>
      </c>
      <c r="G53" s="706" t="str">
        <f t="shared" si="1"/>
        <v>Khá</v>
      </c>
      <c r="H53" s="369"/>
    </row>
    <row r="54" spans="1:8" s="705" customFormat="1" ht="15" customHeight="1" x14ac:dyDescent="0.25">
      <c r="A54" s="369">
        <v>41</v>
      </c>
      <c r="B54" s="369">
        <v>40</v>
      </c>
      <c r="C54" s="389" t="s">
        <v>5290</v>
      </c>
      <c r="D54" s="389" t="s">
        <v>2435</v>
      </c>
      <c r="E54" s="389" t="s">
        <v>234</v>
      </c>
      <c r="F54" s="380">
        <v>70</v>
      </c>
      <c r="G54" s="706" t="str">
        <f t="shared" si="1"/>
        <v>Khá</v>
      </c>
      <c r="H54" s="369"/>
    </row>
    <row r="55" spans="1:8" s="705" customFormat="1" ht="15" customHeight="1" x14ac:dyDescent="0.25">
      <c r="A55" s="369">
        <v>42</v>
      </c>
      <c r="B55" s="369">
        <v>41</v>
      </c>
      <c r="C55" s="389" t="s">
        <v>5291</v>
      </c>
      <c r="D55" s="389" t="s">
        <v>5292</v>
      </c>
      <c r="E55" s="389" t="s">
        <v>234</v>
      </c>
      <c r="F55" s="380">
        <v>80</v>
      </c>
      <c r="G55" s="706" t="str">
        <f t="shared" si="1"/>
        <v>Tốt</v>
      </c>
      <c r="H55" s="369"/>
    </row>
    <row r="56" spans="1:8" s="705" customFormat="1" ht="15" customHeight="1" x14ac:dyDescent="0.25">
      <c r="A56" s="369">
        <v>43</v>
      </c>
      <c r="B56" s="369">
        <v>42</v>
      </c>
      <c r="C56" s="389" t="s">
        <v>5293</v>
      </c>
      <c r="D56" s="389" t="s">
        <v>1271</v>
      </c>
      <c r="E56" s="389" t="s">
        <v>234</v>
      </c>
      <c r="F56" s="380">
        <v>66</v>
      </c>
      <c r="G56" s="706" t="str">
        <f t="shared" si="1"/>
        <v>Khá</v>
      </c>
      <c r="H56" s="369"/>
    </row>
    <row r="57" spans="1:8" s="705" customFormat="1" ht="15" customHeight="1" x14ac:dyDescent="0.25">
      <c r="A57" s="369">
        <v>44</v>
      </c>
      <c r="B57" s="369">
        <v>43</v>
      </c>
      <c r="C57" s="389" t="s">
        <v>5294</v>
      </c>
      <c r="D57" s="389" t="s">
        <v>5295</v>
      </c>
      <c r="E57" s="389" t="s">
        <v>123</v>
      </c>
      <c r="F57" s="380">
        <v>66</v>
      </c>
      <c r="G57" s="706" t="str">
        <f t="shared" si="1"/>
        <v>Khá</v>
      </c>
      <c r="H57" s="369"/>
    </row>
    <row r="58" spans="1:8" s="705" customFormat="1" ht="15" customHeight="1" x14ac:dyDescent="0.25">
      <c r="A58" s="369">
        <v>45</v>
      </c>
      <c r="B58" s="369">
        <v>44</v>
      </c>
      <c r="C58" s="389" t="s">
        <v>5296</v>
      </c>
      <c r="D58" s="389" t="s">
        <v>5297</v>
      </c>
      <c r="E58" s="389" t="s">
        <v>123</v>
      </c>
      <c r="F58" s="380">
        <v>85</v>
      </c>
      <c r="G58" s="706" t="str">
        <f t="shared" si="1"/>
        <v>Tốt</v>
      </c>
      <c r="H58" s="369"/>
    </row>
    <row r="59" spans="1:8" s="705" customFormat="1" ht="15" customHeight="1" x14ac:dyDescent="0.25">
      <c r="A59" s="369">
        <v>46</v>
      </c>
      <c r="B59" s="369">
        <v>45</v>
      </c>
      <c r="C59" s="389" t="s">
        <v>5298</v>
      </c>
      <c r="D59" s="389" t="s">
        <v>5299</v>
      </c>
      <c r="E59" s="389" t="s">
        <v>123</v>
      </c>
      <c r="F59" s="380">
        <v>85</v>
      </c>
      <c r="G59" s="706" t="str">
        <f t="shared" si="1"/>
        <v>Tốt</v>
      </c>
      <c r="H59" s="369"/>
    </row>
    <row r="60" spans="1:8" s="705" customFormat="1" ht="15" customHeight="1" x14ac:dyDescent="0.25">
      <c r="A60" s="369">
        <v>47</v>
      </c>
      <c r="B60" s="369">
        <v>46</v>
      </c>
      <c r="C60" s="389" t="s">
        <v>5300</v>
      </c>
      <c r="D60" s="389" t="s">
        <v>5301</v>
      </c>
      <c r="E60" s="389" t="s">
        <v>161</v>
      </c>
      <c r="F60" s="380">
        <v>75</v>
      </c>
      <c r="G60" s="706" t="str">
        <f t="shared" si="1"/>
        <v>Khá</v>
      </c>
      <c r="H60" s="369"/>
    </row>
    <row r="61" spans="1:8" s="705" customFormat="1" ht="15" customHeight="1" x14ac:dyDescent="0.25">
      <c r="A61" s="369">
        <v>48</v>
      </c>
      <c r="B61" s="369">
        <v>47</v>
      </c>
      <c r="C61" s="389" t="s">
        <v>5302</v>
      </c>
      <c r="D61" s="389" t="s">
        <v>18</v>
      </c>
      <c r="E61" s="389" t="s">
        <v>24</v>
      </c>
      <c r="F61" s="380">
        <v>83</v>
      </c>
      <c r="G61" s="706" t="str">
        <f t="shared" si="1"/>
        <v>Tốt</v>
      </c>
      <c r="H61" s="369"/>
    </row>
    <row r="62" spans="1:8" s="705" customFormat="1" ht="15" customHeight="1" x14ac:dyDescent="0.25">
      <c r="A62" s="369">
        <v>49</v>
      </c>
      <c r="B62" s="369">
        <v>48</v>
      </c>
      <c r="C62" s="389" t="s">
        <v>5303</v>
      </c>
      <c r="D62" s="389" t="s">
        <v>46</v>
      </c>
      <c r="E62" s="389" t="s">
        <v>66</v>
      </c>
      <c r="F62" s="380">
        <v>71</v>
      </c>
      <c r="G62" s="706" t="str">
        <f t="shared" si="1"/>
        <v>Khá</v>
      </c>
      <c r="H62" s="369"/>
    </row>
    <row r="63" spans="1:8" s="705" customFormat="1" ht="15" customHeight="1" x14ac:dyDescent="0.25">
      <c r="A63" s="369"/>
      <c r="B63" s="369"/>
      <c r="C63" s="378" t="s">
        <v>5304</v>
      </c>
      <c r="D63" s="380"/>
      <c r="E63" s="381"/>
      <c r="F63" s="380"/>
      <c r="G63" s="380"/>
      <c r="H63" s="369"/>
    </row>
    <row r="64" spans="1:8" s="705" customFormat="1" ht="15" customHeight="1" x14ac:dyDescent="0.25">
      <c r="A64" s="369">
        <v>50</v>
      </c>
      <c r="B64" s="369">
        <v>1</v>
      </c>
      <c r="C64" s="389" t="s">
        <v>5305</v>
      </c>
      <c r="D64" s="389" t="s">
        <v>5306</v>
      </c>
      <c r="E64" s="389" t="s">
        <v>34</v>
      </c>
      <c r="F64" s="380">
        <v>85</v>
      </c>
      <c r="G64" s="706" t="str">
        <f t="shared" si="1"/>
        <v>Tốt</v>
      </c>
      <c r="H64" s="369"/>
    </row>
    <row r="65" spans="1:8" s="705" customFormat="1" ht="15" customHeight="1" x14ac:dyDescent="0.25">
      <c r="A65" s="369">
        <v>51</v>
      </c>
      <c r="B65" s="369">
        <v>2</v>
      </c>
      <c r="C65" s="389" t="s">
        <v>5307</v>
      </c>
      <c r="D65" s="389" t="s">
        <v>110</v>
      </c>
      <c r="E65" s="389" t="s">
        <v>34</v>
      </c>
      <c r="F65" s="380">
        <v>90</v>
      </c>
      <c r="G65" s="706" t="str">
        <f t="shared" si="1"/>
        <v>Xuất sắc</v>
      </c>
      <c r="H65" s="369"/>
    </row>
    <row r="66" spans="1:8" s="705" customFormat="1" ht="15" customHeight="1" x14ac:dyDescent="0.25">
      <c r="A66" s="369">
        <v>52</v>
      </c>
      <c r="B66" s="369">
        <v>3</v>
      </c>
      <c r="C66" s="389" t="s">
        <v>5308</v>
      </c>
      <c r="D66" s="389" t="s">
        <v>230</v>
      </c>
      <c r="E66" s="389" t="s">
        <v>129</v>
      </c>
      <c r="F66" s="380">
        <v>85</v>
      </c>
      <c r="G66" s="706" t="str">
        <f t="shared" si="1"/>
        <v>Tốt</v>
      </c>
      <c r="H66" s="369"/>
    </row>
    <row r="67" spans="1:8" s="705" customFormat="1" ht="15" customHeight="1" x14ac:dyDescent="0.25">
      <c r="A67" s="369">
        <v>53</v>
      </c>
      <c r="B67" s="369">
        <v>4</v>
      </c>
      <c r="C67" s="389" t="s">
        <v>5309</v>
      </c>
      <c r="D67" s="389" t="s">
        <v>484</v>
      </c>
      <c r="E67" s="389" t="s">
        <v>1433</v>
      </c>
      <c r="F67" s="380">
        <v>83</v>
      </c>
      <c r="G67" s="706" t="str">
        <f t="shared" si="1"/>
        <v>Tốt</v>
      </c>
      <c r="H67" s="369"/>
    </row>
    <row r="68" spans="1:8" s="705" customFormat="1" ht="15" customHeight="1" x14ac:dyDescent="0.25">
      <c r="A68" s="369">
        <v>54</v>
      </c>
      <c r="B68" s="369">
        <v>5</v>
      </c>
      <c r="C68" s="389" t="s">
        <v>5310</v>
      </c>
      <c r="D68" s="389" t="s">
        <v>18</v>
      </c>
      <c r="E68" s="389" t="s">
        <v>37</v>
      </c>
      <c r="F68" s="380">
        <v>86</v>
      </c>
      <c r="G68" s="706" t="str">
        <f t="shared" si="1"/>
        <v>Tốt</v>
      </c>
      <c r="H68" s="369"/>
    </row>
    <row r="69" spans="1:8" s="705" customFormat="1" ht="15" customHeight="1" x14ac:dyDescent="0.25">
      <c r="A69" s="369">
        <v>55</v>
      </c>
      <c r="B69" s="369">
        <v>6</v>
      </c>
      <c r="C69" s="389" t="s">
        <v>5311</v>
      </c>
      <c r="D69" s="389" t="s">
        <v>4367</v>
      </c>
      <c r="E69" s="389" t="s">
        <v>321</v>
      </c>
      <c r="F69" s="380">
        <v>73</v>
      </c>
      <c r="G69" s="706" t="str">
        <f t="shared" si="1"/>
        <v>Khá</v>
      </c>
      <c r="H69" s="369"/>
    </row>
    <row r="70" spans="1:8" s="705" customFormat="1" ht="15" customHeight="1" x14ac:dyDescent="0.25">
      <c r="A70" s="369">
        <v>56</v>
      </c>
      <c r="B70" s="369">
        <v>7</v>
      </c>
      <c r="C70" s="389" t="s">
        <v>5312</v>
      </c>
      <c r="D70" s="389" t="s">
        <v>5313</v>
      </c>
      <c r="E70" s="389" t="s">
        <v>38</v>
      </c>
      <c r="F70" s="380">
        <v>86</v>
      </c>
      <c r="G70" s="706" t="str">
        <f t="shared" si="1"/>
        <v>Tốt</v>
      </c>
      <c r="H70" s="369"/>
    </row>
    <row r="71" spans="1:8" s="705" customFormat="1" ht="15" customHeight="1" x14ac:dyDescent="0.25">
      <c r="A71" s="369">
        <v>57</v>
      </c>
      <c r="B71" s="369">
        <v>8</v>
      </c>
      <c r="C71" s="389" t="s">
        <v>5314</v>
      </c>
      <c r="D71" s="389" t="s">
        <v>303</v>
      </c>
      <c r="E71" s="389" t="s">
        <v>256</v>
      </c>
      <c r="F71" s="380">
        <v>90</v>
      </c>
      <c r="G71" s="706" t="str">
        <f t="shared" si="1"/>
        <v>Xuất sắc</v>
      </c>
      <c r="H71" s="369"/>
    </row>
    <row r="72" spans="1:8" s="705" customFormat="1" ht="15" customHeight="1" x14ac:dyDescent="0.25">
      <c r="A72" s="369">
        <v>58</v>
      </c>
      <c r="B72" s="369">
        <v>9</v>
      </c>
      <c r="C72" s="389" t="s">
        <v>5315</v>
      </c>
      <c r="D72" s="389" t="s">
        <v>5316</v>
      </c>
      <c r="E72" s="389" t="s">
        <v>256</v>
      </c>
      <c r="F72" s="380">
        <v>80</v>
      </c>
      <c r="G72" s="706" t="str">
        <f t="shared" si="1"/>
        <v>Tốt</v>
      </c>
      <c r="H72" s="369"/>
    </row>
    <row r="73" spans="1:8" s="705" customFormat="1" ht="15" customHeight="1" x14ac:dyDescent="0.25">
      <c r="A73" s="369">
        <v>59</v>
      </c>
      <c r="B73" s="369">
        <v>10</v>
      </c>
      <c r="C73" s="389" t="s">
        <v>5317</v>
      </c>
      <c r="D73" s="389" t="s">
        <v>839</v>
      </c>
      <c r="E73" s="389" t="s">
        <v>189</v>
      </c>
      <c r="F73" s="380">
        <v>87</v>
      </c>
      <c r="G73" s="706" t="str">
        <f t="shared" si="1"/>
        <v>Tốt</v>
      </c>
      <c r="H73" s="369"/>
    </row>
    <row r="74" spans="1:8" s="705" customFormat="1" ht="15" customHeight="1" x14ac:dyDescent="0.25">
      <c r="A74" s="369">
        <v>60</v>
      </c>
      <c r="B74" s="369">
        <v>11</v>
      </c>
      <c r="C74" s="389" t="s">
        <v>5318</v>
      </c>
      <c r="D74" s="389" t="s">
        <v>3745</v>
      </c>
      <c r="E74" s="389" t="s">
        <v>27</v>
      </c>
      <c r="F74" s="380">
        <v>82</v>
      </c>
      <c r="G74" s="706" t="str">
        <f t="shared" si="1"/>
        <v>Tốt</v>
      </c>
      <c r="H74" s="369"/>
    </row>
    <row r="75" spans="1:8" s="705" customFormat="1" ht="15" customHeight="1" x14ac:dyDescent="0.25">
      <c r="A75" s="369">
        <v>61</v>
      </c>
      <c r="B75" s="369">
        <v>12</v>
      </c>
      <c r="C75" s="389" t="s">
        <v>5319</v>
      </c>
      <c r="D75" s="389" t="s">
        <v>18</v>
      </c>
      <c r="E75" s="389" t="s">
        <v>5320</v>
      </c>
      <c r="F75" s="380">
        <v>85</v>
      </c>
      <c r="G75" s="706" t="str">
        <f t="shared" si="1"/>
        <v>Tốt</v>
      </c>
      <c r="H75" s="369"/>
    </row>
    <row r="76" spans="1:8" s="705" customFormat="1" ht="15" customHeight="1" x14ac:dyDescent="0.25">
      <c r="A76" s="369">
        <v>62</v>
      </c>
      <c r="B76" s="369">
        <v>13</v>
      </c>
      <c r="C76" s="389" t="s">
        <v>5321</v>
      </c>
      <c r="D76" s="389" t="s">
        <v>2479</v>
      </c>
      <c r="E76" s="389" t="s">
        <v>290</v>
      </c>
      <c r="F76" s="380">
        <v>85</v>
      </c>
      <c r="G76" s="706" t="str">
        <f t="shared" si="1"/>
        <v>Tốt</v>
      </c>
      <c r="H76" s="369"/>
    </row>
    <row r="77" spans="1:8" s="705" customFormat="1" ht="15" customHeight="1" x14ac:dyDescent="0.25">
      <c r="A77" s="369">
        <v>63</v>
      </c>
      <c r="B77" s="369">
        <v>14</v>
      </c>
      <c r="C77" s="389" t="s">
        <v>5322</v>
      </c>
      <c r="D77" s="389" t="s">
        <v>626</v>
      </c>
      <c r="E77" s="389" t="s">
        <v>154</v>
      </c>
      <c r="F77" s="380">
        <v>88</v>
      </c>
      <c r="G77" s="706" t="str">
        <f t="shared" si="1"/>
        <v>Tốt</v>
      </c>
      <c r="H77" s="369"/>
    </row>
    <row r="78" spans="1:8" s="705" customFormat="1" ht="15" customHeight="1" x14ac:dyDescent="0.25">
      <c r="A78" s="369">
        <v>64</v>
      </c>
      <c r="B78" s="369">
        <v>15</v>
      </c>
      <c r="C78" s="389" t="s">
        <v>5323</v>
      </c>
      <c r="D78" s="389" t="s">
        <v>5324</v>
      </c>
      <c r="E78" s="389" t="s">
        <v>7</v>
      </c>
      <c r="F78" s="380">
        <v>83</v>
      </c>
      <c r="G78" s="706" t="str">
        <f t="shared" si="1"/>
        <v>Tốt</v>
      </c>
      <c r="H78" s="369"/>
    </row>
    <row r="79" spans="1:8" s="705" customFormat="1" ht="15" customHeight="1" x14ac:dyDescent="0.25">
      <c r="A79" s="369">
        <v>65</v>
      </c>
      <c r="B79" s="369">
        <v>16</v>
      </c>
      <c r="C79" s="389" t="s">
        <v>5325</v>
      </c>
      <c r="D79" s="389" t="s">
        <v>1038</v>
      </c>
      <c r="E79" s="389" t="s">
        <v>7</v>
      </c>
      <c r="F79" s="380">
        <v>82</v>
      </c>
      <c r="G79" s="706" t="str">
        <f t="shared" ref="G79:G127" si="2">IF(F79&gt;=90,"Xuất sắc",IF(F79&gt;=80,"Tốt",IF(F79&gt;=65,"Khá",IF(F79&gt;=50,"Trung bình",IF(F79&gt;=35,"Yếu","Kém")))))</f>
        <v>Tốt</v>
      </c>
      <c r="H79" s="369"/>
    </row>
    <row r="80" spans="1:8" s="705" customFormat="1" ht="15" customHeight="1" x14ac:dyDescent="0.25">
      <c r="A80" s="369">
        <v>66</v>
      </c>
      <c r="B80" s="369">
        <v>17</v>
      </c>
      <c r="C80" s="389" t="s">
        <v>5326</v>
      </c>
      <c r="D80" s="389" t="s">
        <v>65</v>
      </c>
      <c r="E80" s="389" t="s">
        <v>14</v>
      </c>
      <c r="F80" s="380">
        <v>80</v>
      </c>
      <c r="G80" s="706" t="str">
        <f t="shared" si="2"/>
        <v>Tốt</v>
      </c>
      <c r="H80" s="369"/>
    </row>
    <row r="81" spans="1:8" s="705" customFormat="1" ht="15" customHeight="1" x14ac:dyDescent="0.25">
      <c r="A81" s="369">
        <v>67</v>
      </c>
      <c r="B81" s="369">
        <v>18</v>
      </c>
      <c r="C81" s="389" t="s">
        <v>5327</v>
      </c>
      <c r="D81" s="389" t="s">
        <v>5328</v>
      </c>
      <c r="E81" s="389" t="s">
        <v>178</v>
      </c>
      <c r="F81" s="380">
        <v>90</v>
      </c>
      <c r="G81" s="706" t="str">
        <f t="shared" si="2"/>
        <v>Xuất sắc</v>
      </c>
      <c r="H81" s="369"/>
    </row>
    <row r="82" spans="1:8" s="705" customFormat="1" ht="15" customHeight="1" x14ac:dyDescent="0.25">
      <c r="A82" s="369">
        <v>68</v>
      </c>
      <c r="B82" s="369">
        <v>19</v>
      </c>
      <c r="C82" s="389" t="s">
        <v>5329</v>
      </c>
      <c r="D82" s="389" t="s">
        <v>389</v>
      </c>
      <c r="E82" s="389" t="s">
        <v>41</v>
      </c>
      <c r="F82" s="380">
        <v>75</v>
      </c>
      <c r="G82" s="706" t="str">
        <f t="shared" si="2"/>
        <v>Khá</v>
      </c>
      <c r="H82" s="369"/>
    </row>
    <row r="83" spans="1:8" s="705" customFormat="1" ht="15" customHeight="1" x14ac:dyDescent="0.25">
      <c r="A83" s="369">
        <v>69</v>
      </c>
      <c r="B83" s="369">
        <v>20</v>
      </c>
      <c r="C83" s="389" t="s">
        <v>5330</v>
      </c>
      <c r="D83" s="389" t="s">
        <v>296</v>
      </c>
      <c r="E83" s="389" t="s">
        <v>41</v>
      </c>
      <c r="F83" s="380">
        <v>84</v>
      </c>
      <c r="G83" s="706" t="str">
        <f t="shared" si="2"/>
        <v>Tốt</v>
      </c>
      <c r="H83" s="369"/>
    </row>
    <row r="84" spans="1:8" s="705" customFormat="1" ht="15" customHeight="1" x14ac:dyDescent="0.25">
      <c r="A84" s="369">
        <v>70</v>
      </c>
      <c r="B84" s="369">
        <v>21</v>
      </c>
      <c r="C84" s="389" t="s">
        <v>5331</v>
      </c>
      <c r="D84" s="389" t="s">
        <v>5332</v>
      </c>
      <c r="E84" s="389" t="s">
        <v>43</v>
      </c>
      <c r="F84" s="380">
        <v>85</v>
      </c>
      <c r="G84" s="706" t="str">
        <f t="shared" si="2"/>
        <v>Tốt</v>
      </c>
      <c r="H84" s="369"/>
    </row>
    <row r="85" spans="1:8" s="705" customFormat="1" ht="15" customHeight="1" x14ac:dyDescent="0.25">
      <c r="A85" s="369">
        <v>71</v>
      </c>
      <c r="B85" s="369">
        <v>22</v>
      </c>
      <c r="C85" s="389" t="s">
        <v>5333</v>
      </c>
      <c r="D85" s="389" t="s">
        <v>204</v>
      </c>
      <c r="E85" s="389" t="s">
        <v>45</v>
      </c>
      <c r="F85" s="380">
        <v>85</v>
      </c>
      <c r="G85" s="706" t="str">
        <f t="shared" si="2"/>
        <v>Tốt</v>
      </c>
      <c r="H85" s="369"/>
    </row>
    <row r="86" spans="1:8" s="705" customFormat="1" ht="15" customHeight="1" x14ac:dyDescent="0.25">
      <c r="A86" s="369">
        <v>72</v>
      </c>
      <c r="B86" s="369">
        <v>23</v>
      </c>
      <c r="C86" s="389" t="s">
        <v>5334</v>
      </c>
      <c r="D86" s="389" t="s">
        <v>18</v>
      </c>
      <c r="E86" s="389" t="s">
        <v>45</v>
      </c>
      <c r="F86" s="380">
        <v>80</v>
      </c>
      <c r="G86" s="706" t="str">
        <f t="shared" si="2"/>
        <v>Tốt</v>
      </c>
      <c r="H86" s="369"/>
    </row>
    <row r="87" spans="1:8" s="705" customFormat="1" ht="15" customHeight="1" x14ac:dyDescent="0.25">
      <c r="A87" s="369">
        <v>73</v>
      </c>
      <c r="B87" s="369">
        <v>24</v>
      </c>
      <c r="C87" s="389" t="s">
        <v>5335</v>
      </c>
      <c r="D87" s="389" t="s">
        <v>1657</v>
      </c>
      <c r="E87" s="389" t="s">
        <v>15</v>
      </c>
      <c r="F87" s="380">
        <v>86</v>
      </c>
      <c r="G87" s="706" t="str">
        <f t="shared" si="2"/>
        <v>Tốt</v>
      </c>
      <c r="H87" s="369"/>
    </row>
    <row r="88" spans="1:8" s="705" customFormat="1" ht="15" customHeight="1" x14ac:dyDescent="0.25">
      <c r="A88" s="369">
        <v>74</v>
      </c>
      <c r="B88" s="369">
        <v>25</v>
      </c>
      <c r="C88" s="389" t="s">
        <v>5336</v>
      </c>
      <c r="D88" s="389" t="s">
        <v>271</v>
      </c>
      <c r="E88" s="389" t="s">
        <v>76</v>
      </c>
      <c r="F88" s="380">
        <v>60</v>
      </c>
      <c r="G88" s="706" t="str">
        <f t="shared" si="2"/>
        <v>Trung bình</v>
      </c>
      <c r="H88" s="369"/>
    </row>
    <row r="89" spans="1:8" s="705" customFormat="1" ht="15" customHeight="1" x14ac:dyDescent="0.25">
      <c r="A89" s="369">
        <v>75</v>
      </c>
      <c r="B89" s="369">
        <v>26</v>
      </c>
      <c r="C89" s="389" t="s">
        <v>5337</v>
      </c>
      <c r="D89" s="389" t="s">
        <v>18</v>
      </c>
      <c r="E89" s="389" t="s">
        <v>20</v>
      </c>
      <c r="F89" s="380">
        <v>85</v>
      </c>
      <c r="G89" s="706" t="str">
        <f t="shared" si="2"/>
        <v>Tốt</v>
      </c>
      <c r="H89" s="369"/>
    </row>
    <row r="90" spans="1:8" s="705" customFormat="1" ht="15" customHeight="1" x14ac:dyDescent="0.25">
      <c r="A90" s="369">
        <v>76</v>
      </c>
      <c r="B90" s="369">
        <v>27</v>
      </c>
      <c r="C90" s="389" t="s">
        <v>5338</v>
      </c>
      <c r="D90" s="389" t="s">
        <v>208</v>
      </c>
      <c r="E90" s="389" t="s">
        <v>684</v>
      </c>
      <c r="F90" s="380">
        <v>90</v>
      </c>
      <c r="G90" s="706" t="str">
        <f t="shared" si="2"/>
        <v>Xuất sắc</v>
      </c>
      <c r="H90" s="369"/>
    </row>
    <row r="91" spans="1:8" s="705" customFormat="1" ht="15" customHeight="1" x14ac:dyDescent="0.25">
      <c r="A91" s="369">
        <v>77</v>
      </c>
      <c r="B91" s="369">
        <v>28</v>
      </c>
      <c r="C91" s="389" t="s">
        <v>5339</v>
      </c>
      <c r="D91" s="389" t="s">
        <v>5340</v>
      </c>
      <c r="E91" s="389" t="s">
        <v>190</v>
      </c>
      <c r="F91" s="380">
        <v>85</v>
      </c>
      <c r="G91" s="706" t="str">
        <f t="shared" si="2"/>
        <v>Tốt</v>
      </c>
      <c r="H91" s="369"/>
    </row>
    <row r="92" spans="1:8" s="705" customFormat="1" ht="15" customHeight="1" x14ac:dyDescent="0.25">
      <c r="A92" s="369">
        <v>78</v>
      </c>
      <c r="B92" s="369">
        <v>29</v>
      </c>
      <c r="C92" s="389" t="s">
        <v>5341</v>
      </c>
      <c r="D92" s="389" t="s">
        <v>75</v>
      </c>
      <c r="E92" s="389" t="s">
        <v>21</v>
      </c>
      <c r="F92" s="380">
        <v>90</v>
      </c>
      <c r="G92" s="706" t="str">
        <f t="shared" si="2"/>
        <v>Xuất sắc</v>
      </c>
      <c r="H92" s="369"/>
    </row>
    <row r="93" spans="1:8" s="705" customFormat="1" ht="15" customHeight="1" x14ac:dyDescent="0.25">
      <c r="A93" s="369">
        <v>79</v>
      </c>
      <c r="B93" s="369">
        <v>30</v>
      </c>
      <c r="C93" s="389" t="s">
        <v>5342</v>
      </c>
      <c r="D93" s="389" t="s">
        <v>271</v>
      </c>
      <c r="E93" s="389" t="s">
        <v>163</v>
      </c>
      <c r="F93" s="380">
        <v>84</v>
      </c>
      <c r="G93" s="706" t="str">
        <f t="shared" si="2"/>
        <v>Tốt</v>
      </c>
      <c r="H93" s="369"/>
    </row>
    <row r="94" spans="1:8" s="705" customFormat="1" ht="15" customHeight="1" x14ac:dyDescent="0.25">
      <c r="A94" s="369">
        <v>80</v>
      </c>
      <c r="B94" s="369">
        <v>31</v>
      </c>
      <c r="C94" s="389" t="s">
        <v>5343</v>
      </c>
      <c r="D94" s="389" t="s">
        <v>1330</v>
      </c>
      <c r="E94" s="389" t="s">
        <v>422</v>
      </c>
      <c r="F94" s="380">
        <v>75</v>
      </c>
      <c r="G94" s="706" t="str">
        <f t="shared" si="2"/>
        <v>Khá</v>
      </c>
      <c r="H94" s="369"/>
    </row>
    <row r="95" spans="1:8" s="705" customFormat="1" ht="15" customHeight="1" x14ac:dyDescent="0.25">
      <c r="A95" s="369">
        <v>81</v>
      </c>
      <c r="B95" s="369">
        <v>32</v>
      </c>
      <c r="C95" s="389" t="s">
        <v>5344</v>
      </c>
      <c r="D95" s="389" t="s">
        <v>4681</v>
      </c>
      <c r="E95" s="389" t="s">
        <v>79</v>
      </c>
      <c r="F95" s="380">
        <v>0</v>
      </c>
      <c r="G95" s="706" t="str">
        <f t="shared" si="2"/>
        <v>Kém</v>
      </c>
      <c r="H95" s="369"/>
    </row>
    <row r="96" spans="1:8" s="705" customFormat="1" ht="15" customHeight="1" x14ac:dyDescent="0.25">
      <c r="A96" s="369">
        <v>82</v>
      </c>
      <c r="B96" s="369">
        <v>33</v>
      </c>
      <c r="C96" s="389" t="s">
        <v>5345</v>
      </c>
      <c r="D96" s="389" t="s">
        <v>394</v>
      </c>
      <c r="E96" s="389" t="s">
        <v>207</v>
      </c>
      <c r="F96" s="380">
        <v>82</v>
      </c>
      <c r="G96" s="706" t="str">
        <f t="shared" si="2"/>
        <v>Tốt</v>
      </c>
      <c r="H96" s="369"/>
    </row>
    <row r="97" spans="1:8" s="705" customFormat="1" ht="15" customHeight="1" x14ac:dyDescent="0.25">
      <c r="A97" s="369">
        <v>83</v>
      </c>
      <c r="B97" s="369">
        <v>34</v>
      </c>
      <c r="C97" s="389" t="s">
        <v>5346</v>
      </c>
      <c r="D97" s="389" t="s">
        <v>220</v>
      </c>
      <c r="E97" s="389" t="s">
        <v>8</v>
      </c>
      <c r="F97" s="380">
        <v>87</v>
      </c>
      <c r="G97" s="706" t="str">
        <f t="shared" si="2"/>
        <v>Tốt</v>
      </c>
      <c r="H97" s="369"/>
    </row>
    <row r="98" spans="1:8" s="705" customFormat="1" ht="15" customHeight="1" x14ac:dyDescent="0.25">
      <c r="A98" s="369">
        <v>84</v>
      </c>
      <c r="B98" s="369">
        <v>35</v>
      </c>
      <c r="C98" s="389" t="s">
        <v>5347</v>
      </c>
      <c r="D98" s="389" t="s">
        <v>5348</v>
      </c>
      <c r="E98" s="389" t="s">
        <v>8</v>
      </c>
      <c r="F98" s="380">
        <v>85</v>
      </c>
      <c r="G98" s="706" t="str">
        <f t="shared" si="2"/>
        <v>Tốt</v>
      </c>
      <c r="H98" s="369"/>
    </row>
    <row r="99" spans="1:8" s="705" customFormat="1" ht="15" customHeight="1" x14ac:dyDescent="0.25">
      <c r="A99" s="369">
        <v>85</v>
      </c>
      <c r="B99" s="369">
        <v>36</v>
      </c>
      <c r="C99" s="389" t="s">
        <v>5349</v>
      </c>
      <c r="D99" s="389" t="s">
        <v>1040</v>
      </c>
      <c r="E99" s="389" t="s">
        <v>8</v>
      </c>
      <c r="F99" s="380">
        <v>93</v>
      </c>
      <c r="G99" s="706" t="str">
        <f t="shared" si="2"/>
        <v>Xuất sắc</v>
      </c>
      <c r="H99" s="369"/>
    </row>
    <row r="100" spans="1:8" s="705" customFormat="1" ht="15" customHeight="1" x14ac:dyDescent="0.25">
      <c r="A100" s="369">
        <v>86</v>
      </c>
      <c r="B100" s="369">
        <v>37</v>
      </c>
      <c r="C100" s="389" t="s">
        <v>5350</v>
      </c>
      <c r="D100" s="389" t="s">
        <v>162</v>
      </c>
      <c r="E100" s="389" t="s">
        <v>792</v>
      </c>
      <c r="F100" s="380">
        <v>85</v>
      </c>
      <c r="G100" s="706" t="str">
        <f t="shared" si="2"/>
        <v>Tốt</v>
      </c>
      <c r="H100" s="369"/>
    </row>
    <row r="101" spans="1:8" s="705" customFormat="1" ht="15" customHeight="1" x14ac:dyDescent="0.25">
      <c r="A101" s="369">
        <v>87</v>
      </c>
      <c r="B101" s="369">
        <v>38</v>
      </c>
      <c r="C101" s="389" t="s">
        <v>5351</v>
      </c>
      <c r="D101" s="389" t="s">
        <v>18</v>
      </c>
      <c r="E101" s="389" t="s">
        <v>25</v>
      </c>
      <c r="F101" s="380">
        <v>87</v>
      </c>
      <c r="G101" s="706" t="str">
        <f t="shared" si="2"/>
        <v>Tốt</v>
      </c>
      <c r="H101" s="369"/>
    </row>
    <row r="102" spans="1:8" s="705" customFormat="1" ht="15" customHeight="1" x14ac:dyDescent="0.25">
      <c r="A102" s="369">
        <v>88</v>
      </c>
      <c r="B102" s="369">
        <v>39</v>
      </c>
      <c r="C102" s="389" t="s">
        <v>5352</v>
      </c>
      <c r="D102" s="389" t="s">
        <v>303</v>
      </c>
      <c r="E102" s="389" t="s">
        <v>226</v>
      </c>
      <c r="F102" s="380">
        <v>95</v>
      </c>
      <c r="G102" s="706" t="str">
        <f t="shared" si="2"/>
        <v>Xuất sắc</v>
      </c>
      <c r="H102" s="369"/>
    </row>
    <row r="103" spans="1:8" s="705" customFormat="1" ht="15" customHeight="1" x14ac:dyDescent="0.25">
      <c r="A103" s="369">
        <v>89</v>
      </c>
      <c r="B103" s="369">
        <v>40</v>
      </c>
      <c r="C103" s="389" t="s">
        <v>5353</v>
      </c>
      <c r="D103" s="389" t="s">
        <v>5354</v>
      </c>
      <c r="E103" s="389" t="s">
        <v>116</v>
      </c>
      <c r="F103" s="380">
        <v>83</v>
      </c>
      <c r="G103" s="706" t="str">
        <f t="shared" si="2"/>
        <v>Tốt</v>
      </c>
      <c r="H103" s="369"/>
    </row>
    <row r="104" spans="1:8" s="705" customFormat="1" ht="15" customHeight="1" x14ac:dyDescent="0.25">
      <c r="A104" s="369">
        <v>90</v>
      </c>
      <c r="B104" s="369">
        <v>41</v>
      </c>
      <c r="C104" s="389" t="s">
        <v>5355</v>
      </c>
      <c r="D104" s="389" t="s">
        <v>491</v>
      </c>
      <c r="E104" s="389" t="s">
        <v>446</v>
      </c>
      <c r="F104" s="380">
        <v>84</v>
      </c>
      <c r="G104" s="706" t="str">
        <f t="shared" si="2"/>
        <v>Tốt</v>
      </c>
      <c r="H104" s="369"/>
    </row>
    <row r="105" spans="1:8" s="705" customFormat="1" ht="15" customHeight="1" x14ac:dyDescent="0.25">
      <c r="A105" s="369">
        <v>91</v>
      </c>
      <c r="B105" s="369">
        <v>42</v>
      </c>
      <c r="C105" s="389" t="s">
        <v>5356</v>
      </c>
      <c r="D105" s="389" t="s">
        <v>727</v>
      </c>
      <c r="E105" s="389" t="s">
        <v>147</v>
      </c>
      <c r="F105" s="380">
        <v>80</v>
      </c>
      <c r="G105" s="706" t="str">
        <f t="shared" si="2"/>
        <v>Tốt</v>
      </c>
      <c r="H105" s="369"/>
    </row>
    <row r="106" spans="1:8" s="705" customFormat="1" ht="15" customHeight="1" x14ac:dyDescent="0.25">
      <c r="A106" s="369">
        <v>92</v>
      </c>
      <c r="B106" s="369">
        <v>43</v>
      </c>
      <c r="C106" s="389" t="s">
        <v>5357</v>
      </c>
      <c r="D106" s="389" t="s">
        <v>5358</v>
      </c>
      <c r="E106" s="389" t="s">
        <v>243</v>
      </c>
      <c r="F106" s="380">
        <v>70</v>
      </c>
      <c r="G106" s="706" t="str">
        <f t="shared" si="2"/>
        <v>Khá</v>
      </c>
      <c r="H106" s="369"/>
    </row>
    <row r="107" spans="1:8" s="705" customFormat="1" ht="15" customHeight="1" x14ac:dyDescent="0.25">
      <c r="A107" s="369">
        <v>93</v>
      </c>
      <c r="B107" s="369">
        <v>44</v>
      </c>
      <c r="C107" s="389" t="s">
        <v>5359</v>
      </c>
      <c r="D107" s="389" t="s">
        <v>5360</v>
      </c>
      <c r="E107" s="389" t="s">
        <v>26</v>
      </c>
      <c r="F107" s="380">
        <v>84</v>
      </c>
      <c r="G107" s="706" t="str">
        <f t="shared" si="2"/>
        <v>Tốt</v>
      </c>
      <c r="H107" s="369"/>
    </row>
    <row r="108" spans="1:8" s="705" customFormat="1" ht="15" customHeight="1" x14ac:dyDescent="0.25">
      <c r="A108" s="369">
        <v>94</v>
      </c>
      <c r="B108" s="369">
        <v>45</v>
      </c>
      <c r="C108" s="389" t="s">
        <v>5361</v>
      </c>
      <c r="D108" s="389" t="s">
        <v>103</v>
      </c>
      <c r="E108" s="389" t="s">
        <v>26</v>
      </c>
      <c r="F108" s="380">
        <v>81</v>
      </c>
      <c r="G108" s="706" t="str">
        <f t="shared" si="2"/>
        <v>Tốt</v>
      </c>
      <c r="H108" s="369"/>
    </row>
    <row r="109" spans="1:8" s="705" customFormat="1" ht="15" customHeight="1" x14ac:dyDescent="0.25">
      <c r="A109" s="369">
        <v>95</v>
      </c>
      <c r="B109" s="369">
        <v>46</v>
      </c>
      <c r="C109" s="389" t="s">
        <v>5362</v>
      </c>
      <c r="D109" s="389" t="s">
        <v>5363</v>
      </c>
      <c r="E109" s="389" t="s">
        <v>26</v>
      </c>
      <c r="F109" s="380">
        <v>82</v>
      </c>
      <c r="G109" s="706" t="str">
        <f t="shared" si="2"/>
        <v>Tốt</v>
      </c>
      <c r="H109" s="369"/>
    </row>
    <row r="110" spans="1:8" s="705" customFormat="1" ht="15" customHeight="1" x14ac:dyDescent="0.25">
      <c r="A110" s="369">
        <v>96</v>
      </c>
      <c r="B110" s="369">
        <v>47</v>
      </c>
      <c r="C110" s="389" t="s">
        <v>5364</v>
      </c>
      <c r="D110" s="389" t="s">
        <v>19</v>
      </c>
      <c r="E110" s="389" t="s">
        <v>209</v>
      </c>
      <c r="F110" s="380">
        <v>87</v>
      </c>
      <c r="G110" s="706" t="str">
        <f t="shared" si="2"/>
        <v>Tốt</v>
      </c>
      <c r="H110" s="369"/>
    </row>
    <row r="111" spans="1:8" s="705" customFormat="1" ht="15" customHeight="1" x14ac:dyDescent="0.25">
      <c r="A111" s="369">
        <v>97</v>
      </c>
      <c r="B111" s="369">
        <v>48</v>
      </c>
      <c r="C111" s="389" t="s">
        <v>5365</v>
      </c>
      <c r="D111" s="389" t="s">
        <v>71</v>
      </c>
      <c r="E111" s="389" t="s">
        <v>180</v>
      </c>
      <c r="F111" s="380">
        <v>89</v>
      </c>
      <c r="G111" s="706" t="str">
        <f t="shared" si="2"/>
        <v>Tốt</v>
      </c>
      <c r="H111" s="369"/>
    </row>
    <row r="112" spans="1:8" s="705" customFormat="1" ht="15" customHeight="1" x14ac:dyDescent="0.25">
      <c r="A112" s="369">
        <v>98</v>
      </c>
      <c r="B112" s="369">
        <v>49</v>
      </c>
      <c r="C112" s="389" t="s">
        <v>5366</v>
      </c>
      <c r="D112" s="389" t="s">
        <v>93</v>
      </c>
      <c r="E112" s="389" t="s">
        <v>9</v>
      </c>
      <c r="F112" s="380">
        <v>90</v>
      </c>
      <c r="G112" s="706" t="str">
        <f t="shared" si="2"/>
        <v>Xuất sắc</v>
      </c>
      <c r="H112" s="369"/>
    </row>
    <row r="113" spans="1:8" s="705" customFormat="1" ht="15" customHeight="1" x14ac:dyDescent="0.25">
      <c r="A113" s="369">
        <v>99</v>
      </c>
      <c r="B113" s="369">
        <v>50</v>
      </c>
      <c r="C113" s="389" t="s">
        <v>5367</v>
      </c>
      <c r="D113" s="389" t="s">
        <v>5368</v>
      </c>
      <c r="E113" s="389" t="s">
        <v>81</v>
      </c>
      <c r="F113" s="380">
        <v>80</v>
      </c>
      <c r="G113" s="706" t="str">
        <f t="shared" si="2"/>
        <v>Tốt</v>
      </c>
      <c r="H113" s="369"/>
    </row>
    <row r="114" spans="1:8" s="705" customFormat="1" ht="15" customHeight="1" x14ac:dyDescent="0.25">
      <c r="A114" s="369">
        <v>100</v>
      </c>
      <c r="B114" s="369">
        <v>51</v>
      </c>
      <c r="C114" s="389" t="s">
        <v>5369</v>
      </c>
      <c r="D114" s="389" t="s">
        <v>5370</v>
      </c>
      <c r="E114" s="389" t="s">
        <v>275</v>
      </c>
      <c r="F114" s="380">
        <v>86</v>
      </c>
      <c r="G114" s="706" t="str">
        <f t="shared" si="2"/>
        <v>Tốt</v>
      </c>
      <c r="H114" s="369"/>
    </row>
    <row r="115" spans="1:8" s="705" customFormat="1" ht="15" customHeight="1" x14ac:dyDescent="0.25">
      <c r="A115" s="369">
        <v>101</v>
      </c>
      <c r="B115" s="369">
        <v>52</v>
      </c>
      <c r="C115" s="389" t="s">
        <v>5371</v>
      </c>
      <c r="D115" s="389" t="s">
        <v>986</v>
      </c>
      <c r="E115" s="389" t="s">
        <v>61</v>
      </c>
      <c r="F115" s="380">
        <v>84</v>
      </c>
      <c r="G115" s="706" t="str">
        <f t="shared" si="2"/>
        <v>Tốt</v>
      </c>
      <c r="H115" s="369"/>
    </row>
    <row r="116" spans="1:8" s="705" customFormat="1" ht="15" customHeight="1" x14ac:dyDescent="0.25">
      <c r="A116" s="369">
        <v>102</v>
      </c>
      <c r="B116" s="369">
        <v>53</v>
      </c>
      <c r="C116" s="389" t="s">
        <v>5372</v>
      </c>
      <c r="D116" s="389" t="s">
        <v>5373</v>
      </c>
      <c r="E116" s="389" t="s">
        <v>245</v>
      </c>
      <c r="F116" s="380">
        <v>90</v>
      </c>
      <c r="G116" s="706" t="str">
        <f t="shared" si="2"/>
        <v>Xuất sắc</v>
      </c>
      <c r="H116" s="369"/>
    </row>
    <row r="117" spans="1:8" s="705" customFormat="1" ht="15" customHeight="1" x14ac:dyDescent="0.25">
      <c r="A117" s="369">
        <v>103</v>
      </c>
      <c r="B117" s="369">
        <v>54</v>
      </c>
      <c r="C117" s="389" t="s">
        <v>5374</v>
      </c>
      <c r="D117" s="389" t="s">
        <v>5375</v>
      </c>
      <c r="E117" s="389" t="s">
        <v>1148</v>
      </c>
      <c r="F117" s="380">
        <v>0</v>
      </c>
      <c r="G117" s="706" t="str">
        <f t="shared" si="2"/>
        <v>Kém</v>
      </c>
      <c r="H117" s="369"/>
    </row>
    <row r="118" spans="1:8" s="705" customFormat="1" ht="15" customHeight="1" x14ac:dyDescent="0.25">
      <c r="A118" s="369">
        <v>104</v>
      </c>
      <c r="B118" s="369">
        <v>55</v>
      </c>
      <c r="C118" s="389" t="s">
        <v>5376</v>
      </c>
      <c r="D118" s="389" t="s">
        <v>44</v>
      </c>
      <c r="E118" s="389" t="s">
        <v>218</v>
      </c>
      <c r="F118" s="380">
        <v>75</v>
      </c>
      <c r="G118" s="706" t="str">
        <f t="shared" si="2"/>
        <v>Khá</v>
      </c>
      <c r="H118" s="369"/>
    </row>
    <row r="119" spans="1:8" s="705" customFormat="1" ht="15" customHeight="1" x14ac:dyDescent="0.25">
      <c r="A119" s="369">
        <v>105</v>
      </c>
      <c r="B119" s="369">
        <v>56</v>
      </c>
      <c r="C119" s="389" t="s">
        <v>5377</v>
      </c>
      <c r="D119" s="389" t="s">
        <v>424</v>
      </c>
      <c r="E119" s="389" t="s">
        <v>120</v>
      </c>
      <c r="F119" s="380">
        <v>83</v>
      </c>
      <c r="G119" s="706" t="str">
        <f t="shared" si="2"/>
        <v>Tốt</v>
      </c>
      <c r="H119" s="369"/>
    </row>
    <row r="120" spans="1:8" s="705" customFormat="1" ht="15" customHeight="1" x14ac:dyDescent="0.25">
      <c r="A120" s="369">
        <v>106</v>
      </c>
      <c r="B120" s="369">
        <v>57</v>
      </c>
      <c r="C120" s="389" t="s">
        <v>5378</v>
      </c>
      <c r="D120" s="389" t="s">
        <v>77</v>
      </c>
      <c r="E120" s="389" t="s">
        <v>87</v>
      </c>
      <c r="F120" s="380">
        <v>80</v>
      </c>
      <c r="G120" s="706" t="str">
        <f t="shared" si="2"/>
        <v>Tốt</v>
      </c>
      <c r="H120" s="369"/>
    </row>
    <row r="121" spans="1:8" s="705" customFormat="1" ht="15" customHeight="1" x14ac:dyDescent="0.25">
      <c r="A121" s="369">
        <v>107</v>
      </c>
      <c r="B121" s="369">
        <v>58</v>
      </c>
      <c r="C121" s="389" t="s">
        <v>5379</v>
      </c>
      <c r="D121" s="389" t="s">
        <v>176</v>
      </c>
      <c r="E121" s="389" t="s">
        <v>12</v>
      </c>
      <c r="F121" s="380">
        <v>94</v>
      </c>
      <c r="G121" s="706" t="str">
        <f t="shared" si="2"/>
        <v>Xuất sắc</v>
      </c>
      <c r="H121" s="369"/>
    </row>
    <row r="122" spans="1:8" s="705" customFormat="1" ht="15" customHeight="1" x14ac:dyDescent="0.25">
      <c r="A122" s="369">
        <v>108</v>
      </c>
      <c r="B122" s="369">
        <v>59</v>
      </c>
      <c r="C122" s="389" t="s">
        <v>5380</v>
      </c>
      <c r="D122" s="389" t="s">
        <v>1301</v>
      </c>
      <c r="E122" s="389" t="s">
        <v>12</v>
      </c>
      <c r="F122" s="380">
        <v>86</v>
      </c>
      <c r="G122" s="706" t="str">
        <f t="shared" si="2"/>
        <v>Tốt</v>
      </c>
      <c r="H122" s="369"/>
    </row>
    <row r="123" spans="1:8" s="705" customFormat="1" ht="15" customHeight="1" x14ac:dyDescent="0.25">
      <c r="A123" s="369">
        <v>109</v>
      </c>
      <c r="B123" s="369">
        <v>60</v>
      </c>
      <c r="C123" s="389" t="s">
        <v>5381</v>
      </c>
      <c r="D123" s="389" t="s">
        <v>75</v>
      </c>
      <c r="E123" s="389" t="s">
        <v>12</v>
      </c>
      <c r="F123" s="380">
        <v>85</v>
      </c>
      <c r="G123" s="706" t="str">
        <f t="shared" si="2"/>
        <v>Tốt</v>
      </c>
      <c r="H123" s="369"/>
    </row>
    <row r="124" spans="1:8" s="705" customFormat="1" ht="15" customHeight="1" x14ac:dyDescent="0.25">
      <c r="A124" s="369">
        <v>110</v>
      </c>
      <c r="B124" s="369">
        <v>61</v>
      </c>
      <c r="C124" s="389" t="s">
        <v>5382</v>
      </c>
      <c r="D124" s="389" t="s">
        <v>49</v>
      </c>
      <c r="E124" s="389" t="s">
        <v>383</v>
      </c>
      <c r="F124" s="380">
        <v>87</v>
      </c>
      <c r="G124" s="706" t="str">
        <f t="shared" si="2"/>
        <v>Tốt</v>
      </c>
      <c r="H124" s="369"/>
    </row>
    <row r="125" spans="1:8" s="705" customFormat="1" ht="15" customHeight="1" x14ac:dyDescent="0.25">
      <c r="A125" s="369">
        <v>111</v>
      </c>
      <c r="B125" s="369">
        <v>62</v>
      </c>
      <c r="C125" s="389" t="s">
        <v>5383</v>
      </c>
      <c r="D125" s="389" t="s">
        <v>121</v>
      </c>
      <c r="E125" s="389" t="s">
        <v>177</v>
      </c>
      <c r="F125" s="380">
        <v>82</v>
      </c>
      <c r="G125" s="706" t="str">
        <f t="shared" si="2"/>
        <v>Tốt</v>
      </c>
      <c r="H125" s="369"/>
    </row>
    <row r="126" spans="1:8" s="705" customFormat="1" ht="15" customHeight="1" x14ac:dyDescent="0.25">
      <c r="A126" s="369">
        <v>112</v>
      </c>
      <c r="B126" s="369">
        <v>63</v>
      </c>
      <c r="C126" s="389" t="s">
        <v>5384</v>
      </c>
      <c r="D126" s="389" t="s">
        <v>115</v>
      </c>
      <c r="E126" s="389" t="s">
        <v>24</v>
      </c>
      <c r="F126" s="380">
        <v>90</v>
      </c>
      <c r="G126" s="706" t="str">
        <f t="shared" si="2"/>
        <v>Xuất sắc</v>
      </c>
      <c r="H126" s="369"/>
    </row>
    <row r="127" spans="1:8" s="705" customFormat="1" ht="15" customHeight="1" x14ac:dyDescent="0.25">
      <c r="A127" s="369">
        <v>113</v>
      </c>
      <c r="B127" s="369">
        <v>64</v>
      </c>
      <c r="C127" s="389" t="s">
        <v>5385</v>
      </c>
      <c r="D127" s="389" t="s">
        <v>2996</v>
      </c>
      <c r="E127" s="389" t="s">
        <v>66</v>
      </c>
      <c r="F127" s="380">
        <v>85</v>
      </c>
      <c r="G127" s="706" t="str">
        <f t="shared" si="2"/>
        <v>Tốt</v>
      </c>
      <c r="H127" s="369"/>
    </row>
    <row r="128" spans="1:8" s="705" customFormat="1" ht="15" customHeight="1" x14ac:dyDescent="0.25">
      <c r="A128" s="369"/>
      <c r="B128" s="369"/>
      <c r="C128" s="378" t="s">
        <v>5386</v>
      </c>
      <c r="D128" s="380"/>
      <c r="E128" s="381"/>
      <c r="F128" s="380"/>
      <c r="G128" s="380"/>
      <c r="H128" s="369"/>
    </row>
    <row r="129" spans="1:8" s="705" customFormat="1" ht="15" customHeight="1" x14ac:dyDescent="0.25">
      <c r="A129" s="369">
        <v>114</v>
      </c>
      <c r="B129" s="369">
        <v>1</v>
      </c>
      <c r="C129" s="707" t="s">
        <v>5387</v>
      </c>
      <c r="D129" s="708" t="s">
        <v>65</v>
      </c>
      <c r="E129" s="708" t="s">
        <v>67</v>
      </c>
      <c r="F129" s="380">
        <v>94</v>
      </c>
      <c r="G129" s="706" t="str">
        <f t="shared" ref="G129:G187" si="3">IF(F129&gt;=90,"Xuất sắc",IF(F129&gt;=80,"Tốt",IF(F129&gt;=65,"Khá",IF(F129&gt;=50,"Trung bình",IF(F129&gt;=35,"Yếu","Kém")))))</f>
        <v>Xuất sắc</v>
      </c>
      <c r="H129" s="369"/>
    </row>
    <row r="130" spans="1:8" s="705" customFormat="1" ht="15" customHeight="1" x14ac:dyDescent="0.25">
      <c r="A130" s="369">
        <v>115</v>
      </c>
      <c r="B130" s="369">
        <v>2</v>
      </c>
      <c r="C130" s="707" t="s">
        <v>5388</v>
      </c>
      <c r="D130" s="708" t="s">
        <v>114</v>
      </c>
      <c r="E130" s="708" t="s">
        <v>34</v>
      </c>
      <c r="F130" s="380">
        <v>79</v>
      </c>
      <c r="G130" s="706" t="str">
        <f t="shared" si="3"/>
        <v>Khá</v>
      </c>
      <c r="H130" s="369"/>
    </row>
    <row r="131" spans="1:8" s="705" customFormat="1" ht="15" customHeight="1" x14ac:dyDescent="0.25">
      <c r="A131" s="369">
        <v>116</v>
      </c>
      <c r="B131" s="369">
        <v>3</v>
      </c>
      <c r="C131" s="707" t="s">
        <v>5389</v>
      </c>
      <c r="D131" s="708" t="s">
        <v>110</v>
      </c>
      <c r="E131" s="708" t="s">
        <v>34</v>
      </c>
      <c r="F131" s="380">
        <v>81</v>
      </c>
      <c r="G131" s="706" t="str">
        <f t="shared" si="3"/>
        <v>Tốt</v>
      </c>
      <c r="H131" s="369"/>
    </row>
    <row r="132" spans="1:8" s="705" customFormat="1" ht="15" customHeight="1" x14ac:dyDescent="0.25">
      <c r="A132" s="369">
        <v>117</v>
      </c>
      <c r="B132" s="369">
        <v>4</v>
      </c>
      <c r="C132" s="707" t="s">
        <v>5390</v>
      </c>
      <c r="D132" s="708" t="s">
        <v>271</v>
      </c>
      <c r="E132" s="708" t="s">
        <v>34</v>
      </c>
      <c r="F132" s="380">
        <v>77</v>
      </c>
      <c r="G132" s="706" t="str">
        <f t="shared" si="3"/>
        <v>Khá</v>
      </c>
      <c r="H132" s="369"/>
    </row>
    <row r="133" spans="1:8" s="705" customFormat="1" ht="15" customHeight="1" x14ac:dyDescent="0.25">
      <c r="A133" s="369">
        <v>118</v>
      </c>
      <c r="B133" s="369">
        <v>5</v>
      </c>
      <c r="C133" s="707" t="s">
        <v>5391</v>
      </c>
      <c r="D133" s="708" t="s">
        <v>929</v>
      </c>
      <c r="E133" s="708" t="s">
        <v>34</v>
      </c>
      <c r="F133" s="380">
        <v>87</v>
      </c>
      <c r="G133" s="706" t="str">
        <f t="shared" si="3"/>
        <v>Tốt</v>
      </c>
      <c r="H133" s="369"/>
    </row>
    <row r="134" spans="1:8" s="705" customFormat="1" ht="15" customHeight="1" x14ac:dyDescent="0.25">
      <c r="A134" s="369">
        <v>119</v>
      </c>
      <c r="B134" s="369">
        <v>6</v>
      </c>
      <c r="C134" s="707" t="s">
        <v>5392</v>
      </c>
      <c r="D134" s="708" t="s">
        <v>162</v>
      </c>
      <c r="E134" s="708" t="s">
        <v>476</v>
      </c>
      <c r="F134" s="380">
        <v>79</v>
      </c>
      <c r="G134" s="706" t="str">
        <f t="shared" si="3"/>
        <v>Khá</v>
      </c>
      <c r="H134" s="709"/>
    </row>
    <row r="135" spans="1:8" s="705" customFormat="1" ht="15" customHeight="1" x14ac:dyDescent="0.25">
      <c r="A135" s="369">
        <v>120</v>
      </c>
      <c r="B135" s="369">
        <v>7</v>
      </c>
      <c r="C135" s="707" t="s">
        <v>5393</v>
      </c>
      <c r="D135" s="708" t="s">
        <v>278</v>
      </c>
      <c r="E135" s="708" t="s">
        <v>214</v>
      </c>
      <c r="F135" s="380">
        <v>92</v>
      </c>
      <c r="G135" s="706" t="str">
        <f t="shared" si="3"/>
        <v>Xuất sắc</v>
      </c>
      <c r="H135" s="369"/>
    </row>
    <row r="136" spans="1:8" s="705" customFormat="1" ht="15" customHeight="1" x14ac:dyDescent="0.25">
      <c r="A136" s="369">
        <v>121</v>
      </c>
      <c r="B136" s="369">
        <v>8</v>
      </c>
      <c r="C136" s="707" t="s">
        <v>5394</v>
      </c>
      <c r="D136" s="708" t="s">
        <v>3593</v>
      </c>
      <c r="E136" s="708" t="s">
        <v>256</v>
      </c>
      <c r="F136" s="380">
        <v>77</v>
      </c>
      <c r="G136" s="706" t="str">
        <f t="shared" si="3"/>
        <v>Khá</v>
      </c>
      <c r="H136" s="369"/>
    </row>
    <row r="137" spans="1:8" s="705" customFormat="1" ht="15" customHeight="1" x14ac:dyDescent="0.25">
      <c r="A137" s="369">
        <v>122</v>
      </c>
      <c r="B137" s="369">
        <v>9</v>
      </c>
      <c r="C137" s="707" t="s">
        <v>5395</v>
      </c>
      <c r="D137" s="708" t="s">
        <v>71</v>
      </c>
      <c r="E137" s="708" t="s">
        <v>958</v>
      </c>
      <c r="F137" s="380">
        <v>85</v>
      </c>
      <c r="G137" s="706" t="str">
        <f t="shared" si="3"/>
        <v>Tốt</v>
      </c>
      <c r="H137" s="369"/>
    </row>
    <row r="138" spans="1:8" s="705" customFormat="1" ht="15" customHeight="1" x14ac:dyDescent="0.25">
      <c r="A138" s="369">
        <v>123</v>
      </c>
      <c r="B138" s="369">
        <v>10</v>
      </c>
      <c r="C138" s="707" t="s">
        <v>5396</v>
      </c>
      <c r="D138" s="708" t="s">
        <v>73</v>
      </c>
      <c r="E138" s="708" t="s">
        <v>958</v>
      </c>
      <c r="F138" s="380">
        <v>90</v>
      </c>
      <c r="G138" s="706" t="str">
        <f t="shared" si="3"/>
        <v>Xuất sắc</v>
      </c>
      <c r="H138" s="369"/>
    </row>
    <row r="139" spans="1:8" s="705" customFormat="1" ht="15" customHeight="1" x14ac:dyDescent="0.25">
      <c r="A139" s="369">
        <v>124</v>
      </c>
      <c r="B139" s="369">
        <v>11</v>
      </c>
      <c r="C139" s="707" t="s">
        <v>5397</v>
      </c>
      <c r="D139" s="708" t="s">
        <v>2551</v>
      </c>
      <c r="E139" s="708" t="s">
        <v>131</v>
      </c>
      <c r="F139" s="380">
        <v>80</v>
      </c>
      <c r="G139" s="706" t="str">
        <f t="shared" si="3"/>
        <v>Tốt</v>
      </c>
      <c r="H139" s="369"/>
    </row>
    <row r="140" spans="1:8" s="705" customFormat="1" ht="15" customHeight="1" x14ac:dyDescent="0.25">
      <c r="A140" s="369">
        <v>125</v>
      </c>
      <c r="B140" s="369">
        <v>12</v>
      </c>
      <c r="C140" s="707" t="s">
        <v>5398</v>
      </c>
      <c r="D140" s="708" t="s">
        <v>5399</v>
      </c>
      <c r="E140" s="708" t="s">
        <v>7</v>
      </c>
      <c r="F140" s="380">
        <v>81</v>
      </c>
      <c r="G140" s="706" t="str">
        <f t="shared" si="3"/>
        <v>Tốt</v>
      </c>
      <c r="H140" s="369"/>
    </row>
    <row r="141" spans="1:8" s="705" customFormat="1" ht="15" customHeight="1" x14ac:dyDescent="0.25">
      <c r="A141" s="369">
        <v>126</v>
      </c>
      <c r="B141" s="369">
        <v>13</v>
      </c>
      <c r="C141" s="707" t="s">
        <v>5400</v>
      </c>
      <c r="D141" s="708" t="s">
        <v>392</v>
      </c>
      <c r="E141" s="708" t="s">
        <v>7</v>
      </c>
      <c r="F141" s="380">
        <v>85</v>
      </c>
      <c r="G141" s="706" t="str">
        <f t="shared" si="3"/>
        <v>Tốt</v>
      </c>
      <c r="H141" s="369"/>
    </row>
    <row r="142" spans="1:8" s="705" customFormat="1" ht="15" customHeight="1" x14ac:dyDescent="0.25">
      <c r="A142" s="369">
        <v>127</v>
      </c>
      <c r="B142" s="369">
        <v>14</v>
      </c>
      <c r="C142" s="707" t="s">
        <v>5401</v>
      </c>
      <c r="D142" s="708" t="s">
        <v>5402</v>
      </c>
      <c r="E142" s="708" t="s">
        <v>14</v>
      </c>
      <c r="F142" s="380">
        <v>85</v>
      </c>
      <c r="G142" s="706" t="str">
        <f t="shared" si="3"/>
        <v>Tốt</v>
      </c>
      <c r="H142" s="369"/>
    </row>
    <row r="143" spans="1:8" s="705" customFormat="1" ht="15" customHeight="1" x14ac:dyDescent="0.25">
      <c r="A143" s="369">
        <v>128</v>
      </c>
      <c r="B143" s="369">
        <v>15</v>
      </c>
      <c r="C143" s="707" t="s">
        <v>5403</v>
      </c>
      <c r="D143" s="708" t="s">
        <v>114</v>
      </c>
      <c r="E143" s="708" t="s">
        <v>14</v>
      </c>
      <c r="F143" s="380">
        <v>89</v>
      </c>
      <c r="G143" s="706" t="str">
        <f t="shared" si="3"/>
        <v>Tốt</v>
      </c>
      <c r="H143" s="369"/>
    </row>
    <row r="144" spans="1:8" s="710" customFormat="1" ht="15" customHeight="1" x14ac:dyDescent="0.25">
      <c r="A144" s="369">
        <v>129</v>
      </c>
      <c r="B144" s="369">
        <v>16</v>
      </c>
      <c r="C144" s="707" t="s">
        <v>5404</v>
      </c>
      <c r="D144" s="708" t="s">
        <v>5405</v>
      </c>
      <c r="E144" s="708" t="s">
        <v>41</v>
      </c>
      <c r="F144" s="380">
        <v>83</v>
      </c>
      <c r="G144" s="706" t="str">
        <f t="shared" si="3"/>
        <v>Tốt</v>
      </c>
      <c r="H144" s="369"/>
    </row>
    <row r="145" spans="1:8" s="705" customFormat="1" ht="15" customHeight="1" x14ac:dyDescent="0.25">
      <c r="A145" s="369">
        <v>130</v>
      </c>
      <c r="B145" s="369">
        <v>17</v>
      </c>
      <c r="C145" s="707" t="s">
        <v>5406</v>
      </c>
      <c r="D145" s="708" t="s">
        <v>1619</v>
      </c>
      <c r="E145" s="708" t="s">
        <v>95</v>
      </c>
      <c r="F145" s="380">
        <v>80</v>
      </c>
      <c r="G145" s="706" t="str">
        <f t="shared" si="3"/>
        <v>Tốt</v>
      </c>
      <c r="H145" s="369"/>
    </row>
    <row r="146" spans="1:8" s="705" customFormat="1" ht="15" customHeight="1" x14ac:dyDescent="0.25">
      <c r="A146" s="369">
        <v>131</v>
      </c>
      <c r="B146" s="369">
        <v>18</v>
      </c>
      <c r="C146" s="707" t="s">
        <v>5407</v>
      </c>
      <c r="D146" s="708" t="s">
        <v>5408</v>
      </c>
      <c r="E146" s="708" t="s">
        <v>76</v>
      </c>
      <c r="F146" s="380">
        <v>81</v>
      </c>
      <c r="G146" s="706" t="str">
        <f t="shared" si="3"/>
        <v>Tốt</v>
      </c>
      <c r="H146" s="369"/>
    </row>
    <row r="147" spans="1:8" s="705" customFormat="1" ht="15" customHeight="1" x14ac:dyDescent="0.25">
      <c r="A147" s="369">
        <v>132</v>
      </c>
      <c r="B147" s="369">
        <v>19</v>
      </c>
      <c r="C147" s="707" t="s">
        <v>5409</v>
      </c>
      <c r="D147" s="708" t="s">
        <v>46</v>
      </c>
      <c r="E147" s="708" t="s">
        <v>21</v>
      </c>
      <c r="F147" s="380">
        <v>78</v>
      </c>
      <c r="G147" s="706" t="str">
        <f t="shared" si="3"/>
        <v>Khá</v>
      </c>
      <c r="H147" s="369"/>
    </row>
    <row r="148" spans="1:8" s="705" customFormat="1" ht="15" customHeight="1" x14ac:dyDescent="0.25">
      <c r="A148" s="369">
        <v>133</v>
      </c>
      <c r="B148" s="369">
        <v>20</v>
      </c>
      <c r="C148" s="707" t="s">
        <v>5410</v>
      </c>
      <c r="D148" s="708" t="s">
        <v>455</v>
      </c>
      <c r="E148" s="708" t="s">
        <v>21</v>
      </c>
      <c r="F148" s="380">
        <v>81</v>
      </c>
      <c r="G148" s="706" t="str">
        <f t="shared" si="3"/>
        <v>Tốt</v>
      </c>
      <c r="H148" s="369"/>
    </row>
    <row r="149" spans="1:8" s="705" customFormat="1" ht="15" customHeight="1" x14ac:dyDescent="0.25">
      <c r="A149" s="369">
        <v>134</v>
      </c>
      <c r="B149" s="369">
        <v>21</v>
      </c>
      <c r="C149" s="707" t="s">
        <v>5411</v>
      </c>
      <c r="D149" s="708" t="s">
        <v>351</v>
      </c>
      <c r="E149" s="708" t="s">
        <v>4292</v>
      </c>
      <c r="F149" s="380">
        <v>95</v>
      </c>
      <c r="G149" s="706" t="str">
        <f t="shared" si="3"/>
        <v>Xuất sắc</v>
      </c>
      <c r="H149" s="369"/>
    </row>
    <row r="150" spans="1:8" s="712" customFormat="1" ht="15" customHeight="1" x14ac:dyDescent="0.25">
      <c r="A150" s="369">
        <v>135</v>
      </c>
      <c r="B150" s="369">
        <v>22</v>
      </c>
      <c r="C150" s="707" t="s">
        <v>5412</v>
      </c>
      <c r="D150" s="707" t="s">
        <v>5413</v>
      </c>
      <c r="E150" s="707" t="s">
        <v>5414</v>
      </c>
      <c r="F150" s="380">
        <v>0</v>
      </c>
      <c r="G150" s="711" t="str">
        <f t="shared" si="3"/>
        <v>Kém</v>
      </c>
      <c r="H150" s="368"/>
    </row>
    <row r="151" spans="1:8" s="705" customFormat="1" ht="15" customHeight="1" x14ac:dyDescent="0.25">
      <c r="A151" s="369">
        <v>136</v>
      </c>
      <c r="B151" s="369">
        <v>23</v>
      </c>
      <c r="C151" s="707" t="s">
        <v>5415</v>
      </c>
      <c r="D151" s="708" t="s">
        <v>5416</v>
      </c>
      <c r="E151" s="708" t="s">
        <v>4465</v>
      </c>
      <c r="F151" s="380">
        <v>75</v>
      </c>
      <c r="G151" s="706" t="str">
        <f t="shared" si="3"/>
        <v>Khá</v>
      </c>
      <c r="H151" s="369"/>
    </row>
    <row r="152" spans="1:8" s="705" customFormat="1" ht="15" customHeight="1" x14ac:dyDescent="0.25">
      <c r="A152" s="369">
        <v>137</v>
      </c>
      <c r="B152" s="369">
        <v>24</v>
      </c>
      <c r="C152" s="707" t="s">
        <v>5417</v>
      </c>
      <c r="D152" s="708" t="s">
        <v>3593</v>
      </c>
      <c r="E152" s="708" t="s">
        <v>272</v>
      </c>
      <c r="F152" s="380">
        <v>0</v>
      </c>
      <c r="G152" s="706" t="str">
        <f t="shared" si="3"/>
        <v>Kém</v>
      </c>
      <c r="H152" s="369"/>
    </row>
    <row r="153" spans="1:8" s="705" customFormat="1" ht="15" customHeight="1" x14ac:dyDescent="0.25">
      <c r="A153" s="369">
        <v>138</v>
      </c>
      <c r="B153" s="369">
        <v>25</v>
      </c>
      <c r="C153" s="707" t="s">
        <v>5418</v>
      </c>
      <c r="D153" s="708" t="s">
        <v>57</v>
      </c>
      <c r="E153" s="708" t="s">
        <v>341</v>
      </c>
      <c r="F153" s="380">
        <v>81</v>
      </c>
      <c r="G153" s="706" t="str">
        <f t="shared" si="3"/>
        <v>Tốt</v>
      </c>
      <c r="H153" s="369"/>
    </row>
    <row r="154" spans="1:8" s="705" customFormat="1" ht="15" customHeight="1" x14ac:dyDescent="0.25">
      <c r="A154" s="369">
        <v>139</v>
      </c>
      <c r="B154" s="369">
        <v>26</v>
      </c>
      <c r="C154" s="707" t="s">
        <v>5419</v>
      </c>
      <c r="D154" s="708" t="s">
        <v>2789</v>
      </c>
      <c r="E154" s="708" t="s">
        <v>8</v>
      </c>
      <c r="F154" s="380">
        <v>80</v>
      </c>
      <c r="G154" s="706" t="str">
        <f t="shared" si="3"/>
        <v>Tốt</v>
      </c>
      <c r="H154" s="369"/>
    </row>
    <row r="155" spans="1:8" s="705" customFormat="1" ht="15" customHeight="1" x14ac:dyDescent="0.25">
      <c r="A155" s="369">
        <v>140</v>
      </c>
      <c r="B155" s="369">
        <v>27</v>
      </c>
      <c r="C155" s="707" t="s">
        <v>5420</v>
      </c>
      <c r="D155" s="708" t="s">
        <v>339</v>
      </c>
      <c r="E155" s="708" t="s">
        <v>8</v>
      </c>
      <c r="F155" s="380">
        <v>84</v>
      </c>
      <c r="G155" s="706" t="str">
        <f t="shared" si="3"/>
        <v>Tốt</v>
      </c>
      <c r="H155" s="369"/>
    </row>
    <row r="156" spans="1:8" s="705" customFormat="1" ht="15" customHeight="1" x14ac:dyDescent="0.25">
      <c r="A156" s="369">
        <v>141</v>
      </c>
      <c r="B156" s="369">
        <v>28</v>
      </c>
      <c r="C156" s="707" t="s">
        <v>5421</v>
      </c>
      <c r="D156" s="708" t="s">
        <v>3038</v>
      </c>
      <c r="E156" s="708" t="s">
        <v>8</v>
      </c>
      <c r="F156" s="380">
        <v>77</v>
      </c>
      <c r="G156" s="706" t="str">
        <f t="shared" si="3"/>
        <v>Khá</v>
      </c>
      <c r="H156" s="369"/>
    </row>
    <row r="157" spans="1:8" s="705" customFormat="1" ht="15" customHeight="1" x14ac:dyDescent="0.25">
      <c r="A157" s="369">
        <v>142</v>
      </c>
      <c r="B157" s="369">
        <v>29</v>
      </c>
      <c r="C157" s="707" t="s">
        <v>5422</v>
      </c>
      <c r="D157" s="708" t="s">
        <v>5423</v>
      </c>
      <c r="E157" s="708" t="s">
        <v>223</v>
      </c>
      <c r="F157" s="380">
        <v>77</v>
      </c>
      <c r="G157" s="706" t="str">
        <f t="shared" si="3"/>
        <v>Khá</v>
      </c>
      <c r="H157" s="369"/>
    </row>
    <row r="158" spans="1:8" s="710" customFormat="1" ht="15" customHeight="1" x14ac:dyDescent="0.25">
      <c r="A158" s="369">
        <v>143</v>
      </c>
      <c r="B158" s="369">
        <v>30</v>
      </c>
      <c r="C158" s="707" t="s">
        <v>5424</v>
      </c>
      <c r="D158" s="708" t="s">
        <v>5425</v>
      </c>
      <c r="E158" s="708" t="s">
        <v>5426</v>
      </c>
      <c r="F158" s="380">
        <v>86</v>
      </c>
      <c r="G158" s="706" t="str">
        <f t="shared" si="3"/>
        <v>Tốt</v>
      </c>
      <c r="H158" s="369"/>
    </row>
    <row r="159" spans="1:8" s="705" customFormat="1" ht="15" customHeight="1" x14ac:dyDescent="0.25">
      <c r="A159" s="369">
        <v>144</v>
      </c>
      <c r="B159" s="369">
        <v>31</v>
      </c>
      <c r="C159" s="707" t="s">
        <v>5427</v>
      </c>
      <c r="D159" s="708" t="s">
        <v>5428</v>
      </c>
      <c r="E159" s="708" t="s">
        <v>173</v>
      </c>
      <c r="F159" s="380">
        <v>86</v>
      </c>
      <c r="G159" s="706" t="str">
        <f t="shared" si="3"/>
        <v>Tốt</v>
      </c>
      <c r="H159" s="369"/>
    </row>
    <row r="160" spans="1:8" s="705" customFormat="1" ht="15" customHeight="1" x14ac:dyDescent="0.25">
      <c r="A160" s="369">
        <v>145</v>
      </c>
      <c r="B160" s="369">
        <v>32</v>
      </c>
      <c r="C160" s="707" t="s">
        <v>5429</v>
      </c>
      <c r="D160" s="708" t="s">
        <v>5430</v>
      </c>
      <c r="E160" s="708" t="s">
        <v>5431</v>
      </c>
      <c r="F160" s="380">
        <v>86</v>
      </c>
      <c r="G160" s="706" t="str">
        <f t="shared" si="3"/>
        <v>Tốt</v>
      </c>
      <c r="H160" s="369"/>
    </row>
    <row r="161" spans="1:8" s="705" customFormat="1" ht="15" customHeight="1" x14ac:dyDescent="0.25">
      <c r="A161" s="369">
        <v>146</v>
      </c>
      <c r="B161" s="369">
        <v>33</v>
      </c>
      <c r="C161" s="707" t="s">
        <v>5432</v>
      </c>
      <c r="D161" s="708" t="s">
        <v>5433</v>
      </c>
      <c r="E161" s="708" t="s">
        <v>243</v>
      </c>
      <c r="F161" s="380">
        <v>80</v>
      </c>
      <c r="G161" s="706" t="str">
        <f t="shared" si="3"/>
        <v>Tốt</v>
      </c>
      <c r="H161" s="369"/>
    </row>
    <row r="162" spans="1:8" s="705" customFormat="1" ht="15" customHeight="1" x14ac:dyDescent="0.25">
      <c r="A162" s="369">
        <v>147</v>
      </c>
      <c r="B162" s="369">
        <v>34</v>
      </c>
      <c r="C162" s="707" t="s">
        <v>5434</v>
      </c>
      <c r="D162" s="708" t="s">
        <v>5435</v>
      </c>
      <c r="E162" s="708" t="s">
        <v>148</v>
      </c>
      <c r="F162" s="380">
        <v>90</v>
      </c>
      <c r="G162" s="706" t="str">
        <f t="shared" si="3"/>
        <v>Xuất sắc</v>
      </c>
      <c r="H162" s="369"/>
    </row>
    <row r="163" spans="1:8" s="705" customFormat="1" ht="15" customHeight="1" x14ac:dyDescent="0.25">
      <c r="A163" s="369">
        <v>148</v>
      </c>
      <c r="B163" s="369">
        <v>35</v>
      </c>
      <c r="C163" s="707" t="s">
        <v>5436</v>
      </c>
      <c r="D163" s="708" t="s">
        <v>52</v>
      </c>
      <c r="E163" s="708" t="s">
        <v>5437</v>
      </c>
      <c r="F163" s="380">
        <v>80</v>
      </c>
      <c r="G163" s="706" t="str">
        <f t="shared" si="3"/>
        <v>Tốt</v>
      </c>
      <c r="H163" s="369"/>
    </row>
    <row r="164" spans="1:8" s="705" customFormat="1" ht="15" customHeight="1" x14ac:dyDescent="0.25">
      <c r="A164" s="369">
        <v>149</v>
      </c>
      <c r="B164" s="369">
        <v>36</v>
      </c>
      <c r="C164" s="707" t="s">
        <v>5438</v>
      </c>
      <c r="D164" s="708" t="s">
        <v>57</v>
      </c>
      <c r="E164" s="708" t="s">
        <v>9</v>
      </c>
      <c r="F164" s="380">
        <v>80</v>
      </c>
      <c r="G164" s="706" t="str">
        <f t="shared" si="3"/>
        <v>Tốt</v>
      </c>
      <c r="H164" s="369"/>
    </row>
    <row r="165" spans="1:8" s="705" customFormat="1" ht="15" customHeight="1" x14ac:dyDescent="0.25">
      <c r="A165" s="369">
        <v>150</v>
      </c>
      <c r="B165" s="369">
        <v>37</v>
      </c>
      <c r="C165" s="707" t="s">
        <v>5439</v>
      </c>
      <c r="D165" s="708" t="s">
        <v>102</v>
      </c>
      <c r="E165" s="708" t="s">
        <v>415</v>
      </c>
      <c r="F165" s="380">
        <v>54</v>
      </c>
      <c r="G165" s="706" t="str">
        <f t="shared" si="3"/>
        <v>Trung bình</v>
      </c>
      <c r="H165" s="369"/>
    </row>
    <row r="166" spans="1:8" s="705" customFormat="1" ht="15" customHeight="1" x14ac:dyDescent="0.25">
      <c r="A166" s="369">
        <v>151</v>
      </c>
      <c r="B166" s="369">
        <v>38</v>
      </c>
      <c r="C166" s="707" t="s">
        <v>5440</v>
      </c>
      <c r="D166" s="708" t="s">
        <v>5441</v>
      </c>
      <c r="E166" s="708" t="s">
        <v>11</v>
      </c>
      <c r="F166" s="380">
        <v>80</v>
      </c>
      <c r="G166" s="706" t="str">
        <f t="shared" si="3"/>
        <v>Tốt</v>
      </c>
      <c r="H166" s="369"/>
    </row>
    <row r="167" spans="1:8" s="705" customFormat="1" ht="15" customHeight="1" x14ac:dyDescent="0.25">
      <c r="A167" s="369">
        <v>152</v>
      </c>
      <c r="B167" s="369">
        <v>39</v>
      </c>
      <c r="C167" s="707" t="s">
        <v>5442</v>
      </c>
      <c r="D167" s="708" t="s">
        <v>5443</v>
      </c>
      <c r="E167" s="708" t="s">
        <v>11</v>
      </c>
      <c r="F167" s="380">
        <v>77</v>
      </c>
      <c r="G167" s="706" t="str">
        <f t="shared" si="3"/>
        <v>Khá</v>
      </c>
      <c r="H167" s="369"/>
    </row>
    <row r="168" spans="1:8" s="710" customFormat="1" ht="15" customHeight="1" x14ac:dyDescent="0.25">
      <c r="A168" s="369">
        <v>153</v>
      </c>
      <c r="B168" s="369">
        <v>40</v>
      </c>
      <c r="C168" s="707" t="s">
        <v>5444</v>
      </c>
      <c r="D168" s="708" t="s">
        <v>5445</v>
      </c>
      <c r="E168" s="708" t="s">
        <v>275</v>
      </c>
      <c r="F168" s="380">
        <v>75</v>
      </c>
      <c r="G168" s="706" t="str">
        <f t="shared" si="3"/>
        <v>Khá</v>
      </c>
      <c r="H168" s="369"/>
    </row>
    <row r="169" spans="1:8" s="705" customFormat="1" ht="15" customHeight="1" x14ac:dyDescent="0.25">
      <c r="A169" s="369">
        <v>154</v>
      </c>
      <c r="B169" s="369">
        <v>41</v>
      </c>
      <c r="C169" s="707" t="s">
        <v>5446</v>
      </c>
      <c r="D169" s="708" t="s">
        <v>44</v>
      </c>
      <c r="E169" s="708" t="s">
        <v>117</v>
      </c>
      <c r="F169" s="380">
        <v>81</v>
      </c>
      <c r="G169" s="706" t="str">
        <f t="shared" si="3"/>
        <v>Tốt</v>
      </c>
      <c r="H169" s="369"/>
    </row>
    <row r="170" spans="1:8" s="705" customFormat="1" ht="15" customHeight="1" x14ac:dyDescent="0.25">
      <c r="A170" s="369">
        <v>155</v>
      </c>
      <c r="B170" s="369">
        <v>42</v>
      </c>
      <c r="C170" s="707" t="s">
        <v>5447</v>
      </c>
      <c r="D170" s="708" t="s">
        <v>65</v>
      </c>
      <c r="E170" s="708" t="s">
        <v>59</v>
      </c>
      <c r="F170" s="380">
        <v>86</v>
      </c>
      <c r="G170" s="706" t="str">
        <f t="shared" si="3"/>
        <v>Tốt</v>
      </c>
      <c r="H170" s="369"/>
    </row>
    <row r="171" spans="1:8" s="705" customFormat="1" ht="15" customHeight="1" x14ac:dyDescent="0.25">
      <c r="A171" s="369">
        <v>156</v>
      </c>
      <c r="B171" s="369">
        <v>43</v>
      </c>
      <c r="C171" s="707" t="s">
        <v>5448</v>
      </c>
      <c r="D171" s="708" t="s">
        <v>4681</v>
      </c>
      <c r="E171" s="708" t="s">
        <v>331</v>
      </c>
      <c r="F171" s="380">
        <v>79</v>
      </c>
      <c r="G171" s="706" t="str">
        <f t="shared" si="3"/>
        <v>Khá</v>
      </c>
      <c r="H171" s="369"/>
    </row>
    <row r="172" spans="1:8" s="705" customFormat="1" ht="15" customHeight="1" x14ac:dyDescent="0.25">
      <c r="A172" s="369">
        <v>157</v>
      </c>
      <c r="B172" s="369">
        <v>44</v>
      </c>
      <c r="C172" s="707" t="s">
        <v>5449</v>
      </c>
      <c r="D172" s="708" t="s">
        <v>500</v>
      </c>
      <c r="E172" s="708" t="s">
        <v>306</v>
      </c>
      <c r="F172" s="380">
        <v>86</v>
      </c>
      <c r="G172" s="706" t="str">
        <f t="shared" si="3"/>
        <v>Tốt</v>
      </c>
      <c r="H172" s="369"/>
    </row>
    <row r="173" spans="1:8" s="705" customFormat="1" ht="15" customHeight="1" x14ac:dyDescent="0.25">
      <c r="A173" s="369">
        <v>158</v>
      </c>
      <c r="B173" s="369">
        <v>45</v>
      </c>
      <c r="C173" s="707" t="s">
        <v>5450</v>
      </c>
      <c r="D173" s="708" t="s">
        <v>3515</v>
      </c>
      <c r="E173" s="708" t="s">
        <v>306</v>
      </c>
      <c r="F173" s="380">
        <v>80</v>
      </c>
      <c r="G173" s="706" t="str">
        <f t="shared" si="3"/>
        <v>Tốt</v>
      </c>
      <c r="H173" s="369"/>
    </row>
    <row r="174" spans="1:8" s="705" customFormat="1" ht="15" customHeight="1" x14ac:dyDescent="0.25">
      <c r="A174" s="369">
        <v>159</v>
      </c>
      <c r="B174" s="369">
        <v>46</v>
      </c>
      <c r="C174" s="707" t="s">
        <v>5451</v>
      </c>
      <c r="D174" s="708" t="s">
        <v>151</v>
      </c>
      <c r="E174" s="708" t="s">
        <v>60</v>
      </c>
      <c r="F174" s="380">
        <v>74</v>
      </c>
      <c r="G174" s="706" t="str">
        <f t="shared" si="3"/>
        <v>Khá</v>
      </c>
      <c r="H174" s="369"/>
    </row>
    <row r="175" spans="1:8" s="705" customFormat="1" ht="15" customHeight="1" x14ac:dyDescent="0.25">
      <c r="A175" s="369">
        <v>160</v>
      </c>
      <c r="B175" s="369">
        <v>47</v>
      </c>
      <c r="C175" s="707" t="s">
        <v>5452</v>
      </c>
      <c r="D175" s="708" t="s">
        <v>179</v>
      </c>
      <c r="E175" s="708" t="s">
        <v>61</v>
      </c>
      <c r="F175" s="380">
        <v>83</v>
      </c>
      <c r="G175" s="706" t="str">
        <f t="shared" si="3"/>
        <v>Tốt</v>
      </c>
      <c r="H175" s="369"/>
    </row>
    <row r="176" spans="1:8" s="705" customFormat="1" ht="15" customHeight="1" x14ac:dyDescent="0.25">
      <c r="A176" s="369">
        <v>161</v>
      </c>
      <c r="B176" s="369">
        <v>48</v>
      </c>
      <c r="C176" s="707" t="s">
        <v>5453</v>
      </c>
      <c r="D176" s="708" t="s">
        <v>86</v>
      </c>
      <c r="E176" s="708" t="s">
        <v>245</v>
      </c>
      <c r="F176" s="380">
        <v>77</v>
      </c>
      <c r="G176" s="706" t="str">
        <f t="shared" si="3"/>
        <v>Khá</v>
      </c>
      <c r="H176" s="369"/>
    </row>
    <row r="177" spans="1:8" s="705" customFormat="1" ht="15" customHeight="1" x14ac:dyDescent="0.25">
      <c r="A177" s="369">
        <v>162</v>
      </c>
      <c r="B177" s="369">
        <v>49</v>
      </c>
      <c r="C177" s="707" t="s">
        <v>5454</v>
      </c>
      <c r="D177" s="708" t="s">
        <v>150</v>
      </c>
      <c r="E177" s="708" t="s">
        <v>160</v>
      </c>
      <c r="F177" s="380">
        <v>94</v>
      </c>
      <c r="G177" s="706" t="str">
        <f t="shared" si="3"/>
        <v>Xuất sắc</v>
      </c>
      <c r="H177" s="369"/>
    </row>
    <row r="178" spans="1:8" s="705" customFormat="1" ht="15" customHeight="1" x14ac:dyDescent="0.25">
      <c r="A178" s="369">
        <v>163</v>
      </c>
      <c r="B178" s="369">
        <v>50</v>
      </c>
      <c r="C178" s="707" t="s">
        <v>5455</v>
      </c>
      <c r="D178" s="708" t="s">
        <v>2866</v>
      </c>
      <c r="E178" s="708" t="s">
        <v>4148</v>
      </c>
      <c r="F178" s="380">
        <v>81</v>
      </c>
      <c r="G178" s="706" t="str">
        <f t="shared" si="3"/>
        <v>Tốt</v>
      </c>
      <c r="H178" s="369"/>
    </row>
    <row r="179" spans="1:8" s="705" customFormat="1" ht="15" customHeight="1" x14ac:dyDescent="0.25">
      <c r="A179" s="369">
        <v>164</v>
      </c>
      <c r="B179" s="369">
        <v>51</v>
      </c>
      <c r="C179" s="707" t="s">
        <v>5456</v>
      </c>
      <c r="D179" s="708" t="s">
        <v>5457</v>
      </c>
      <c r="E179" s="708" t="s">
        <v>63</v>
      </c>
      <c r="F179" s="380">
        <v>79</v>
      </c>
      <c r="G179" s="706" t="str">
        <f t="shared" si="3"/>
        <v>Khá</v>
      </c>
      <c r="H179" s="369"/>
    </row>
    <row r="180" spans="1:8" s="705" customFormat="1" ht="15" customHeight="1" x14ac:dyDescent="0.25">
      <c r="A180" s="369">
        <v>165</v>
      </c>
      <c r="B180" s="369">
        <v>52</v>
      </c>
      <c r="C180" s="707" t="s">
        <v>5458</v>
      </c>
      <c r="D180" s="708" t="s">
        <v>18</v>
      </c>
      <c r="E180" s="708" t="s">
        <v>63</v>
      </c>
      <c r="F180" s="380">
        <v>90</v>
      </c>
      <c r="G180" s="706" t="str">
        <f t="shared" si="3"/>
        <v>Xuất sắc</v>
      </c>
      <c r="H180" s="369"/>
    </row>
    <row r="181" spans="1:8" s="705" customFormat="1" ht="15" customHeight="1" x14ac:dyDescent="0.25">
      <c r="A181" s="369">
        <v>166</v>
      </c>
      <c r="B181" s="369">
        <v>53</v>
      </c>
      <c r="C181" s="707" t="s">
        <v>5459</v>
      </c>
      <c r="D181" s="708" t="s">
        <v>48</v>
      </c>
      <c r="E181" s="708" t="s">
        <v>12</v>
      </c>
      <c r="F181" s="380">
        <v>80</v>
      </c>
      <c r="G181" s="706" t="str">
        <f t="shared" si="3"/>
        <v>Tốt</v>
      </c>
      <c r="H181" s="369"/>
    </row>
    <row r="182" spans="1:8" s="705" customFormat="1" ht="15" customHeight="1" x14ac:dyDescent="0.25">
      <c r="A182" s="369">
        <v>167</v>
      </c>
      <c r="B182" s="369">
        <v>54</v>
      </c>
      <c r="C182" s="707" t="s">
        <v>5460</v>
      </c>
      <c r="D182" s="708" t="s">
        <v>200</v>
      </c>
      <c r="E182" s="708" t="s">
        <v>12</v>
      </c>
      <c r="F182" s="380">
        <v>94</v>
      </c>
      <c r="G182" s="706" t="str">
        <f t="shared" si="3"/>
        <v>Xuất sắc</v>
      </c>
      <c r="H182" s="369"/>
    </row>
    <row r="183" spans="1:8" s="705" customFormat="1" ht="15" customHeight="1" x14ac:dyDescent="0.25">
      <c r="A183" s="369">
        <v>168</v>
      </c>
      <c r="B183" s="369">
        <v>55</v>
      </c>
      <c r="C183" s="707" t="s">
        <v>5461</v>
      </c>
      <c r="D183" s="708" t="s">
        <v>5295</v>
      </c>
      <c r="E183" s="708" t="s">
        <v>139</v>
      </c>
      <c r="F183" s="380">
        <v>80</v>
      </c>
      <c r="G183" s="706" t="str">
        <f t="shared" si="3"/>
        <v>Tốt</v>
      </c>
      <c r="H183" s="369"/>
    </row>
    <row r="184" spans="1:8" s="705" customFormat="1" ht="15" customHeight="1" x14ac:dyDescent="0.25">
      <c r="A184" s="369">
        <v>169</v>
      </c>
      <c r="B184" s="369">
        <v>56</v>
      </c>
      <c r="C184" s="707" t="s">
        <v>5462</v>
      </c>
      <c r="D184" s="708" t="s">
        <v>1294</v>
      </c>
      <c r="E184" s="708" t="s">
        <v>161</v>
      </c>
      <c r="F184" s="380">
        <v>86</v>
      </c>
      <c r="G184" s="706" t="str">
        <f t="shared" si="3"/>
        <v>Tốt</v>
      </c>
      <c r="H184" s="369"/>
    </row>
    <row r="185" spans="1:8" s="705" customFormat="1" ht="15" customHeight="1" x14ac:dyDescent="0.25">
      <c r="A185" s="369">
        <v>170</v>
      </c>
      <c r="B185" s="369">
        <v>57</v>
      </c>
      <c r="C185" s="707" t="s">
        <v>5463</v>
      </c>
      <c r="D185" s="708" t="s">
        <v>1398</v>
      </c>
      <c r="E185" s="708" t="s">
        <v>161</v>
      </c>
      <c r="F185" s="380">
        <v>82</v>
      </c>
      <c r="G185" s="706" t="str">
        <f t="shared" si="3"/>
        <v>Tốt</v>
      </c>
      <c r="H185" s="369"/>
    </row>
    <row r="186" spans="1:8" s="705" customFormat="1" ht="15" customHeight="1" x14ac:dyDescent="0.25">
      <c r="A186" s="369">
        <v>171</v>
      </c>
      <c r="B186" s="369">
        <v>58</v>
      </c>
      <c r="C186" s="707" t="s">
        <v>5464</v>
      </c>
      <c r="D186" s="708" t="s">
        <v>114</v>
      </c>
      <c r="E186" s="708" t="s">
        <v>167</v>
      </c>
      <c r="F186" s="380">
        <v>0</v>
      </c>
      <c r="G186" s="706" t="str">
        <f t="shared" si="3"/>
        <v>Kém</v>
      </c>
      <c r="H186" s="369"/>
    </row>
    <row r="187" spans="1:8" s="705" customFormat="1" ht="15" customHeight="1" x14ac:dyDescent="0.25">
      <c r="A187" s="369">
        <v>172</v>
      </c>
      <c r="B187" s="369">
        <v>59</v>
      </c>
      <c r="C187" s="707" t="s">
        <v>5465</v>
      </c>
      <c r="D187" s="708" t="s">
        <v>65</v>
      </c>
      <c r="E187" s="708" t="s">
        <v>5466</v>
      </c>
      <c r="F187" s="380">
        <v>80</v>
      </c>
      <c r="G187" s="706" t="str">
        <f t="shared" si="3"/>
        <v>Tốt</v>
      </c>
      <c r="H187" s="369"/>
    </row>
    <row r="188" spans="1:8" s="705" customFormat="1" ht="15" customHeight="1" x14ac:dyDescent="0.25">
      <c r="A188" s="369"/>
      <c r="B188" s="369"/>
      <c r="C188" s="378" t="s">
        <v>5467</v>
      </c>
      <c r="D188" s="380"/>
      <c r="E188" s="381"/>
      <c r="F188" s="380"/>
      <c r="G188" s="380"/>
      <c r="H188" s="369"/>
    </row>
    <row r="189" spans="1:8" s="705" customFormat="1" ht="15" customHeight="1" x14ac:dyDescent="0.25">
      <c r="A189" s="369">
        <v>173</v>
      </c>
      <c r="B189" s="369">
        <v>1</v>
      </c>
      <c r="C189" s="713" t="s">
        <v>5468</v>
      </c>
      <c r="D189" s="713" t="s">
        <v>648</v>
      </c>
      <c r="E189" s="713" t="s">
        <v>67</v>
      </c>
      <c r="F189" s="380">
        <v>90</v>
      </c>
      <c r="G189" s="706" t="str">
        <f t="shared" ref="G189:G252" si="4">IF(F189&gt;=90,"Xuất sắc",IF(F189&gt;=80,"Tốt",IF(F189&gt;=65,"Khá",IF(F189&gt;=50,"Trung bình",IF(F189&gt;=35,"Yếu","Kém")))))</f>
        <v>Xuất sắc</v>
      </c>
      <c r="H189" s="369"/>
    </row>
    <row r="190" spans="1:8" s="705" customFormat="1" ht="15" customHeight="1" x14ac:dyDescent="0.25">
      <c r="A190" s="369">
        <v>174</v>
      </c>
      <c r="B190" s="369">
        <v>2</v>
      </c>
      <c r="C190" s="713" t="s">
        <v>5469</v>
      </c>
      <c r="D190" s="713" t="s">
        <v>5470</v>
      </c>
      <c r="E190" s="713" t="s">
        <v>34</v>
      </c>
      <c r="F190" s="380">
        <v>86</v>
      </c>
      <c r="G190" s="706" t="str">
        <f t="shared" si="4"/>
        <v>Tốt</v>
      </c>
      <c r="H190" s="369"/>
    </row>
    <row r="191" spans="1:8" s="705" customFormat="1" ht="15" customHeight="1" x14ac:dyDescent="0.25">
      <c r="A191" s="369">
        <v>175</v>
      </c>
      <c r="B191" s="369">
        <v>3</v>
      </c>
      <c r="C191" s="713" t="s">
        <v>5471</v>
      </c>
      <c r="D191" s="713" t="s">
        <v>5472</v>
      </c>
      <c r="E191" s="713" t="s">
        <v>34</v>
      </c>
      <c r="F191" s="380">
        <v>95</v>
      </c>
      <c r="G191" s="706" t="str">
        <f t="shared" si="4"/>
        <v>Xuất sắc</v>
      </c>
      <c r="H191" s="369"/>
    </row>
    <row r="192" spans="1:8" s="705" customFormat="1" ht="15" customHeight="1" x14ac:dyDescent="0.25">
      <c r="A192" s="369">
        <v>176</v>
      </c>
      <c r="B192" s="369">
        <v>4</v>
      </c>
      <c r="C192" s="713" t="s">
        <v>5473</v>
      </c>
      <c r="D192" s="713" t="s">
        <v>2385</v>
      </c>
      <c r="E192" s="713" t="s">
        <v>34</v>
      </c>
      <c r="F192" s="380">
        <v>95</v>
      </c>
      <c r="G192" s="706" t="str">
        <f t="shared" si="4"/>
        <v>Xuất sắc</v>
      </c>
      <c r="H192" s="369"/>
    </row>
    <row r="193" spans="1:8" s="705" customFormat="1" ht="15" customHeight="1" x14ac:dyDescent="0.25">
      <c r="A193" s="369">
        <v>177</v>
      </c>
      <c r="B193" s="369">
        <v>5</v>
      </c>
      <c r="C193" s="713" t="s">
        <v>5474</v>
      </c>
      <c r="D193" s="713" t="s">
        <v>809</v>
      </c>
      <c r="E193" s="713" t="s">
        <v>129</v>
      </c>
      <c r="F193" s="380">
        <v>82</v>
      </c>
      <c r="G193" s="706" t="str">
        <f t="shared" si="4"/>
        <v>Tốt</v>
      </c>
      <c r="H193" s="369"/>
    </row>
    <row r="194" spans="1:8" s="705" customFormat="1" ht="15" customHeight="1" x14ac:dyDescent="0.25">
      <c r="A194" s="369">
        <v>178</v>
      </c>
      <c r="B194" s="369">
        <v>6</v>
      </c>
      <c r="C194" s="713" t="s">
        <v>5475</v>
      </c>
      <c r="D194" s="713" t="s">
        <v>475</v>
      </c>
      <c r="E194" s="713" t="s">
        <v>501</v>
      </c>
      <c r="F194" s="380">
        <v>81</v>
      </c>
      <c r="G194" s="706" t="str">
        <f t="shared" si="4"/>
        <v>Tốt</v>
      </c>
      <c r="H194" s="369"/>
    </row>
    <row r="195" spans="1:8" s="705" customFormat="1" ht="15" customHeight="1" x14ac:dyDescent="0.25">
      <c r="A195" s="369">
        <v>179</v>
      </c>
      <c r="B195" s="369">
        <v>7</v>
      </c>
      <c r="C195" s="713" t="s">
        <v>5476</v>
      </c>
      <c r="D195" s="713" t="s">
        <v>803</v>
      </c>
      <c r="E195" s="713" t="s">
        <v>189</v>
      </c>
      <c r="F195" s="380">
        <v>84</v>
      </c>
      <c r="G195" s="706" t="str">
        <f t="shared" si="4"/>
        <v>Tốt</v>
      </c>
      <c r="H195" s="369"/>
    </row>
    <row r="196" spans="1:8" s="705" customFormat="1" ht="15" customHeight="1" x14ac:dyDescent="0.25">
      <c r="A196" s="369">
        <v>180</v>
      </c>
      <c r="B196" s="369">
        <v>8</v>
      </c>
      <c r="C196" s="713" t="s">
        <v>5477</v>
      </c>
      <c r="D196" s="713" t="s">
        <v>515</v>
      </c>
      <c r="E196" s="713" t="s">
        <v>27</v>
      </c>
      <c r="F196" s="380">
        <v>98</v>
      </c>
      <c r="G196" s="706" t="str">
        <f t="shared" si="4"/>
        <v>Xuất sắc</v>
      </c>
      <c r="H196" s="369"/>
    </row>
    <row r="197" spans="1:8" s="705" customFormat="1" ht="15" customHeight="1" x14ac:dyDescent="0.25">
      <c r="A197" s="369">
        <v>181</v>
      </c>
      <c r="B197" s="369">
        <v>9</v>
      </c>
      <c r="C197" s="713" t="s">
        <v>5478</v>
      </c>
      <c r="D197" s="713" t="s">
        <v>18</v>
      </c>
      <c r="E197" s="713" t="s">
        <v>27</v>
      </c>
      <c r="F197" s="380">
        <v>90</v>
      </c>
      <c r="G197" s="706" t="str">
        <f t="shared" si="4"/>
        <v>Xuất sắc</v>
      </c>
      <c r="H197" s="369"/>
    </row>
    <row r="198" spans="1:8" s="705" customFormat="1" ht="15" customHeight="1" x14ac:dyDescent="0.25">
      <c r="A198" s="369">
        <v>182</v>
      </c>
      <c r="B198" s="369">
        <v>10</v>
      </c>
      <c r="C198" s="713" t="s">
        <v>5479</v>
      </c>
      <c r="D198" s="713" t="s">
        <v>162</v>
      </c>
      <c r="E198" s="713" t="s">
        <v>1440</v>
      </c>
      <c r="F198" s="380">
        <v>95</v>
      </c>
      <c r="G198" s="706" t="str">
        <f t="shared" si="4"/>
        <v>Xuất sắc</v>
      </c>
      <c r="H198" s="369"/>
    </row>
    <row r="199" spans="1:8" s="705" customFormat="1" ht="15" customHeight="1" x14ac:dyDescent="0.25">
      <c r="A199" s="369">
        <v>183</v>
      </c>
      <c r="B199" s="369">
        <v>11</v>
      </c>
      <c r="C199" s="713" t="s">
        <v>5480</v>
      </c>
      <c r="D199" s="713" t="s">
        <v>4531</v>
      </c>
      <c r="E199" s="713" t="s">
        <v>131</v>
      </c>
      <c r="F199" s="380">
        <v>90</v>
      </c>
      <c r="G199" s="706" t="str">
        <f t="shared" si="4"/>
        <v>Xuất sắc</v>
      </c>
      <c r="H199" s="369"/>
    </row>
    <row r="200" spans="1:8" s="705" customFormat="1" ht="15" customHeight="1" x14ac:dyDescent="0.25">
      <c r="A200" s="369">
        <v>184</v>
      </c>
      <c r="B200" s="369">
        <v>12</v>
      </c>
      <c r="C200" s="713" t="s">
        <v>5481</v>
      </c>
      <c r="D200" s="713" t="s">
        <v>3082</v>
      </c>
      <c r="E200" s="713" t="s">
        <v>3701</v>
      </c>
      <c r="F200" s="380">
        <v>85</v>
      </c>
      <c r="G200" s="706" t="str">
        <f t="shared" si="4"/>
        <v>Tốt</v>
      </c>
      <c r="H200" s="369"/>
    </row>
    <row r="201" spans="1:8" s="705" customFormat="1" ht="15" customHeight="1" x14ac:dyDescent="0.25">
      <c r="A201" s="369">
        <v>185</v>
      </c>
      <c r="B201" s="369">
        <v>13</v>
      </c>
      <c r="C201" s="713" t="s">
        <v>5482</v>
      </c>
      <c r="D201" s="713" t="s">
        <v>5483</v>
      </c>
      <c r="E201" s="713" t="s">
        <v>7</v>
      </c>
      <c r="F201" s="380">
        <v>92</v>
      </c>
      <c r="G201" s="706" t="str">
        <f t="shared" si="4"/>
        <v>Xuất sắc</v>
      </c>
      <c r="H201" s="369"/>
    </row>
    <row r="202" spans="1:8" s="705" customFormat="1" ht="15" customHeight="1" x14ac:dyDescent="0.25">
      <c r="A202" s="369">
        <v>186</v>
      </c>
      <c r="B202" s="369">
        <v>14</v>
      </c>
      <c r="C202" s="713" t="s">
        <v>5484</v>
      </c>
      <c r="D202" s="713" t="s">
        <v>5485</v>
      </c>
      <c r="E202" s="713" t="s">
        <v>7</v>
      </c>
      <c r="F202" s="380">
        <v>66</v>
      </c>
      <c r="G202" s="706" t="str">
        <f t="shared" si="4"/>
        <v>Khá</v>
      </c>
      <c r="H202" s="369"/>
    </row>
    <row r="203" spans="1:8" s="705" customFormat="1" ht="15" customHeight="1" x14ac:dyDescent="0.25">
      <c r="A203" s="369">
        <v>187</v>
      </c>
      <c r="B203" s="369">
        <v>15</v>
      </c>
      <c r="C203" s="713" t="s">
        <v>5486</v>
      </c>
      <c r="D203" s="713" t="s">
        <v>65</v>
      </c>
      <c r="E203" s="713" t="s">
        <v>14</v>
      </c>
      <c r="F203" s="380">
        <v>81</v>
      </c>
      <c r="G203" s="706" t="str">
        <f t="shared" si="4"/>
        <v>Tốt</v>
      </c>
      <c r="H203" s="369"/>
    </row>
    <row r="204" spans="1:8" s="705" customFormat="1" ht="15" customHeight="1" x14ac:dyDescent="0.25">
      <c r="A204" s="369">
        <v>188</v>
      </c>
      <c r="B204" s="369">
        <v>16</v>
      </c>
      <c r="C204" s="713" t="s">
        <v>5487</v>
      </c>
      <c r="D204" s="713" t="s">
        <v>18</v>
      </c>
      <c r="E204" s="713" t="s">
        <v>41</v>
      </c>
      <c r="F204" s="380">
        <v>67</v>
      </c>
      <c r="G204" s="706" t="str">
        <f t="shared" si="4"/>
        <v>Khá</v>
      </c>
      <c r="H204" s="369"/>
    </row>
    <row r="205" spans="1:8" s="705" customFormat="1" ht="15" customHeight="1" x14ac:dyDescent="0.25">
      <c r="A205" s="369">
        <v>189</v>
      </c>
      <c r="B205" s="369">
        <v>17</v>
      </c>
      <c r="C205" s="713" t="s">
        <v>5488</v>
      </c>
      <c r="D205" s="713" t="s">
        <v>5489</v>
      </c>
      <c r="E205" s="713" t="s">
        <v>95</v>
      </c>
      <c r="F205" s="380">
        <v>81</v>
      </c>
      <c r="G205" s="706" t="str">
        <f t="shared" si="4"/>
        <v>Tốt</v>
      </c>
      <c r="H205" s="369"/>
    </row>
    <row r="206" spans="1:8" s="705" customFormat="1" ht="15" customHeight="1" x14ac:dyDescent="0.25">
      <c r="A206" s="369">
        <v>190</v>
      </c>
      <c r="B206" s="369">
        <v>18</v>
      </c>
      <c r="C206" s="713" t="s">
        <v>5490</v>
      </c>
      <c r="D206" s="713" t="s">
        <v>477</v>
      </c>
      <c r="E206" s="713" t="s">
        <v>95</v>
      </c>
      <c r="F206" s="380">
        <v>94</v>
      </c>
      <c r="G206" s="706" t="str">
        <f t="shared" si="4"/>
        <v>Xuất sắc</v>
      </c>
      <c r="H206" s="369"/>
    </row>
    <row r="207" spans="1:8" s="705" customFormat="1" ht="15" customHeight="1" x14ac:dyDescent="0.25">
      <c r="A207" s="369">
        <v>191</v>
      </c>
      <c r="B207" s="369">
        <v>19</v>
      </c>
      <c r="C207" s="713" t="s">
        <v>5491</v>
      </c>
      <c r="D207" s="713" t="s">
        <v>278</v>
      </c>
      <c r="E207" s="713" t="s">
        <v>95</v>
      </c>
      <c r="F207" s="380">
        <v>89</v>
      </c>
      <c r="G207" s="706" t="str">
        <f t="shared" si="4"/>
        <v>Tốt</v>
      </c>
      <c r="H207" s="369"/>
    </row>
    <row r="208" spans="1:8" s="705" customFormat="1" ht="15" customHeight="1" x14ac:dyDescent="0.25">
      <c r="A208" s="369">
        <v>192</v>
      </c>
      <c r="B208" s="369">
        <v>20</v>
      </c>
      <c r="C208" s="713" t="s">
        <v>5492</v>
      </c>
      <c r="D208" s="713" t="s">
        <v>292</v>
      </c>
      <c r="E208" s="713" t="s">
        <v>15</v>
      </c>
      <c r="F208" s="380">
        <v>85</v>
      </c>
      <c r="G208" s="706" t="str">
        <f t="shared" si="4"/>
        <v>Tốt</v>
      </c>
      <c r="H208" s="369"/>
    </row>
    <row r="209" spans="1:8" s="705" customFormat="1" ht="15" customHeight="1" x14ac:dyDescent="0.25">
      <c r="A209" s="369">
        <v>193</v>
      </c>
      <c r="B209" s="369">
        <v>21</v>
      </c>
      <c r="C209" s="713" t="s">
        <v>5493</v>
      </c>
      <c r="D209" s="713" t="s">
        <v>213</v>
      </c>
      <c r="E209" s="713" t="s">
        <v>47</v>
      </c>
      <c r="F209" s="380">
        <v>92</v>
      </c>
      <c r="G209" s="706" t="str">
        <f t="shared" si="4"/>
        <v>Xuất sắc</v>
      </c>
      <c r="H209" s="369"/>
    </row>
    <row r="210" spans="1:8" s="705" customFormat="1" ht="15" customHeight="1" x14ac:dyDescent="0.25">
      <c r="A210" s="369">
        <v>194</v>
      </c>
      <c r="B210" s="369">
        <v>22</v>
      </c>
      <c r="C210" s="713" t="s">
        <v>5494</v>
      </c>
      <c r="D210" s="713" t="s">
        <v>5495</v>
      </c>
      <c r="E210" s="713" t="s">
        <v>51</v>
      </c>
      <c r="F210" s="380">
        <v>86</v>
      </c>
      <c r="G210" s="706" t="str">
        <f t="shared" si="4"/>
        <v>Tốt</v>
      </c>
      <c r="H210" s="369"/>
    </row>
    <row r="211" spans="1:8" s="705" customFormat="1" ht="15" customHeight="1" x14ac:dyDescent="0.25">
      <c r="A211" s="369">
        <v>195</v>
      </c>
      <c r="B211" s="369">
        <v>23</v>
      </c>
      <c r="C211" s="713" t="s">
        <v>5496</v>
      </c>
      <c r="D211" s="713" t="s">
        <v>36</v>
      </c>
      <c r="E211" s="713" t="s">
        <v>21</v>
      </c>
      <c r="F211" s="380">
        <v>92</v>
      </c>
      <c r="G211" s="706" t="str">
        <f t="shared" si="4"/>
        <v>Xuất sắc</v>
      </c>
      <c r="H211" s="369"/>
    </row>
    <row r="212" spans="1:8" s="705" customFormat="1" ht="15" customHeight="1" x14ac:dyDescent="0.25">
      <c r="A212" s="369">
        <v>196</v>
      </c>
      <c r="B212" s="369">
        <v>24</v>
      </c>
      <c r="C212" s="713" t="s">
        <v>5497</v>
      </c>
      <c r="D212" s="713" t="s">
        <v>5498</v>
      </c>
      <c r="E212" s="713" t="s">
        <v>163</v>
      </c>
      <c r="F212" s="380">
        <v>83</v>
      </c>
      <c r="G212" s="706" t="str">
        <f t="shared" si="4"/>
        <v>Tốt</v>
      </c>
      <c r="H212" s="369"/>
    </row>
    <row r="213" spans="1:8" s="705" customFormat="1" ht="15" customHeight="1" x14ac:dyDescent="0.25">
      <c r="A213" s="369">
        <v>197</v>
      </c>
      <c r="B213" s="369">
        <v>25</v>
      </c>
      <c r="C213" s="713" t="s">
        <v>5499</v>
      </c>
      <c r="D213" s="713" t="s">
        <v>5500</v>
      </c>
      <c r="E213" s="713" t="s">
        <v>54</v>
      </c>
      <c r="F213" s="380">
        <v>90</v>
      </c>
      <c r="G213" s="706" t="str">
        <f t="shared" si="4"/>
        <v>Xuất sắc</v>
      </c>
      <c r="H213" s="369"/>
    </row>
    <row r="214" spans="1:8" s="705" customFormat="1" ht="15" customHeight="1" x14ac:dyDescent="0.25">
      <c r="A214" s="369">
        <v>198</v>
      </c>
      <c r="B214" s="369">
        <v>26</v>
      </c>
      <c r="C214" s="713" t="s">
        <v>5501</v>
      </c>
      <c r="D214" s="713" t="s">
        <v>46</v>
      </c>
      <c r="E214" s="713" t="s">
        <v>54</v>
      </c>
      <c r="F214" s="380">
        <v>89</v>
      </c>
      <c r="G214" s="706" t="str">
        <f t="shared" si="4"/>
        <v>Tốt</v>
      </c>
      <c r="H214" s="369"/>
    </row>
    <row r="215" spans="1:8" s="705" customFormat="1" ht="15" customHeight="1" x14ac:dyDescent="0.25">
      <c r="A215" s="369">
        <v>199</v>
      </c>
      <c r="B215" s="369">
        <v>27</v>
      </c>
      <c r="C215" s="713" t="s">
        <v>5502</v>
      </c>
      <c r="D215" s="713" t="s">
        <v>1113</v>
      </c>
      <c r="E215" s="713" t="s">
        <v>54</v>
      </c>
      <c r="F215" s="380">
        <v>85</v>
      </c>
      <c r="G215" s="706" t="str">
        <f t="shared" si="4"/>
        <v>Tốt</v>
      </c>
      <c r="H215" s="369"/>
    </row>
    <row r="216" spans="1:8" s="705" customFormat="1" ht="15" customHeight="1" x14ac:dyDescent="0.25">
      <c r="A216" s="369">
        <v>200</v>
      </c>
      <c r="B216" s="369">
        <v>28</v>
      </c>
      <c r="C216" s="713" t="s">
        <v>5503</v>
      </c>
      <c r="D216" s="713" t="s">
        <v>5504</v>
      </c>
      <c r="E216" s="713" t="s">
        <v>79</v>
      </c>
      <c r="F216" s="380">
        <v>83</v>
      </c>
      <c r="G216" s="706" t="str">
        <f t="shared" si="4"/>
        <v>Tốt</v>
      </c>
      <c r="H216" s="369"/>
    </row>
    <row r="217" spans="1:8" s="705" customFormat="1" ht="15" customHeight="1" x14ac:dyDescent="0.25">
      <c r="A217" s="369">
        <v>201</v>
      </c>
      <c r="B217" s="369">
        <v>29</v>
      </c>
      <c r="C217" s="713" t="s">
        <v>5505</v>
      </c>
      <c r="D217" s="713" t="s">
        <v>5089</v>
      </c>
      <c r="E217" s="713" t="s">
        <v>79</v>
      </c>
      <c r="F217" s="380">
        <v>85</v>
      </c>
      <c r="G217" s="706" t="str">
        <f t="shared" si="4"/>
        <v>Tốt</v>
      </c>
      <c r="H217" s="369"/>
    </row>
    <row r="218" spans="1:8" s="705" customFormat="1" ht="15" customHeight="1" x14ac:dyDescent="0.25">
      <c r="A218" s="369">
        <v>202</v>
      </c>
      <c r="B218" s="369">
        <v>30</v>
      </c>
      <c r="C218" s="713" t="s">
        <v>5506</v>
      </c>
      <c r="D218" s="713" t="s">
        <v>225</v>
      </c>
      <c r="E218" s="713" t="s">
        <v>4292</v>
      </c>
      <c r="F218" s="380">
        <v>90</v>
      </c>
      <c r="G218" s="706" t="str">
        <f t="shared" si="4"/>
        <v>Xuất sắc</v>
      </c>
      <c r="H218" s="369"/>
    </row>
    <row r="219" spans="1:8" s="705" customFormat="1" ht="15" customHeight="1" x14ac:dyDescent="0.25">
      <c r="A219" s="369">
        <v>203</v>
      </c>
      <c r="B219" s="369">
        <v>31</v>
      </c>
      <c r="C219" s="713" t="s">
        <v>5507</v>
      </c>
      <c r="D219" s="713" t="s">
        <v>153</v>
      </c>
      <c r="E219" s="713" t="s">
        <v>100</v>
      </c>
      <c r="F219" s="380">
        <v>91</v>
      </c>
      <c r="G219" s="706" t="str">
        <f t="shared" si="4"/>
        <v>Xuất sắc</v>
      </c>
      <c r="H219" s="369"/>
    </row>
    <row r="220" spans="1:8" s="705" customFormat="1" ht="15" customHeight="1" x14ac:dyDescent="0.25">
      <c r="A220" s="369">
        <v>204</v>
      </c>
      <c r="B220" s="369">
        <v>32</v>
      </c>
      <c r="C220" s="713" t="s">
        <v>5508</v>
      </c>
      <c r="D220" s="713" t="s">
        <v>442</v>
      </c>
      <c r="E220" s="713" t="s">
        <v>55</v>
      </c>
      <c r="F220" s="380">
        <v>92</v>
      </c>
      <c r="G220" s="706" t="str">
        <f t="shared" si="4"/>
        <v>Xuất sắc</v>
      </c>
      <c r="H220" s="369"/>
    </row>
    <row r="221" spans="1:8" s="705" customFormat="1" ht="15" customHeight="1" x14ac:dyDescent="0.25">
      <c r="A221" s="369">
        <v>205</v>
      </c>
      <c r="B221" s="369">
        <v>33</v>
      </c>
      <c r="C221" s="713" t="s">
        <v>5509</v>
      </c>
      <c r="D221" s="713" t="s">
        <v>5510</v>
      </c>
      <c r="E221" s="713" t="s">
        <v>215</v>
      </c>
      <c r="F221" s="380">
        <v>91</v>
      </c>
      <c r="G221" s="706" t="str">
        <f t="shared" si="4"/>
        <v>Xuất sắc</v>
      </c>
      <c r="H221" s="369"/>
    </row>
    <row r="222" spans="1:8" s="705" customFormat="1" ht="15" customHeight="1" x14ac:dyDescent="0.25">
      <c r="A222" s="369">
        <v>206</v>
      </c>
      <c r="B222" s="369">
        <v>34</v>
      </c>
      <c r="C222" s="713" t="s">
        <v>5511</v>
      </c>
      <c r="D222" s="713" t="s">
        <v>242</v>
      </c>
      <c r="E222" s="713" t="s">
        <v>8</v>
      </c>
      <c r="F222" s="380">
        <v>81</v>
      </c>
      <c r="G222" s="706" t="str">
        <f t="shared" si="4"/>
        <v>Tốt</v>
      </c>
      <c r="H222" s="369"/>
    </row>
    <row r="223" spans="1:8" s="705" customFormat="1" ht="15" customHeight="1" x14ac:dyDescent="0.25">
      <c r="A223" s="369">
        <v>207</v>
      </c>
      <c r="B223" s="369">
        <v>35</v>
      </c>
      <c r="C223" s="713" t="s">
        <v>5512</v>
      </c>
      <c r="D223" s="713" t="s">
        <v>4789</v>
      </c>
      <c r="E223" s="713" t="s">
        <v>8</v>
      </c>
      <c r="F223" s="380">
        <v>91</v>
      </c>
      <c r="G223" s="706" t="str">
        <f t="shared" si="4"/>
        <v>Xuất sắc</v>
      </c>
      <c r="H223" s="369"/>
    </row>
    <row r="224" spans="1:8" s="705" customFormat="1" ht="15" customHeight="1" x14ac:dyDescent="0.25">
      <c r="A224" s="369">
        <v>208</v>
      </c>
      <c r="B224" s="369">
        <v>36</v>
      </c>
      <c r="C224" s="714" t="s">
        <v>5513</v>
      </c>
      <c r="D224" s="714" t="s">
        <v>222</v>
      </c>
      <c r="E224" s="714" t="s">
        <v>8</v>
      </c>
      <c r="F224" s="380">
        <v>87</v>
      </c>
      <c r="G224" s="706" t="str">
        <f t="shared" si="4"/>
        <v>Tốt</v>
      </c>
      <c r="H224" s="369"/>
    </row>
    <row r="225" spans="1:8" s="705" customFormat="1" ht="15" customHeight="1" x14ac:dyDescent="0.25">
      <c r="A225" s="369">
        <v>209</v>
      </c>
      <c r="B225" s="369">
        <v>37</v>
      </c>
      <c r="C225" s="713" t="s">
        <v>5514</v>
      </c>
      <c r="D225" s="713" t="s">
        <v>5515</v>
      </c>
      <c r="E225" s="713" t="s">
        <v>223</v>
      </c>
      <c r="F225" s="380">
        <v>92</v>
      </c>
      <c r="G225" s="706" t="str">
        <f t="shared" si="4"/>
        <v>Xuất sắc</v>
      </c>
      <c r="H225" s="369"/>
    </row>
    <row r="226" spans="1:8" s="705" customFormat="1" ht="15" customHeight="1" x14ac:dyDescent="0.25">
      <c r="A226" s="369">
        <v>210</v>
      </c>
      <c r="B226" s="369">
        <v>38</v>
      </c>
      <c r="C226" s="713" t="s">
        <v>5516</v>
      </c>
      <c r="D226" s="713" t="s">
        <v>5517</v>
      </c>
      <c r="E226" s="713" t="s">
        <v>223</v>
      </c>
      <c r="F226" s="380">
        <v>88</v>
      </c>
      <c r="G226" s="706" t="str">
        <f t="shared" si="4"/>
        <v>Tốt</v>
      </c>
      <c r="H226" s="369"/>
    </row>
    <row r="227" spans="1:8" s="705" customFormat="1" ht="15" customHeight="1" x14ac:dyDescent="0.25">
      <c r="A227" s="369">
        <v>211</v>
      </c>
      <c r="B227" s="369">
        <v>39</v>
      </c>
      <c r="C227" s="715" t="s">
        <v>5518</v>
      </c>
      <c r="D227" s="715" t="s">
        <v>5519</v>
      </c>
      <c r="E227" s="715" t="s">
        <v>22</v>
      </c>
      <c r="F227" s="380">
        <v>90</v>
      </c>
      <c r="G227" s="706" t="str">
        <f t="shared" si="4"/>
        <v>Xuất sắc</v>
      </c>
      <c r="H227" s="369"/>
    </row>
    <row r="228" spans="1:8" s="705" customFormat="1" ht="15" customHeight="1" x14ac:dyDescent="0.25">
      <c r="A228" s="369">
        <v>212</v>
      </c>
      <c r="B228" s="369">
        <v>40</v>
      </c>
      <c r="C228" s="713" t="s">
        <v>5520</v>
      </c>
      <c r="D228" s="713" t="s">
        <v>1211</v>
      </c>
      <c r="E228" s="713" t="s">
        <v>446</v>
      </c>
      <c r="F228" s="380">
        <v>88</v>
      </c>
      <c r="G228" s="706" t="str">
        <f t="shared" si="4"/>
        <v>Tốt</v>
      </c>
      <c r="H228" s="369"/>
    </row>
    <row r="229" spans="1:8" s="705" customFormat="1" ht="15" customHeight="1" x14ac:dyDescent="0.25">
      <c r="A229" s="369">
        <v>213</v>
      </c>
      <c r="B229" s="369">
        <v>41</v>
      </c>
      <c r="C229" s="713" t="s">
        <v>5521</v>
      </c>
      <c r="D229" s="713" t="s">
        <v>5522</v>
      </c>
      <c r="E229" s="713" t="s">
        <v>173</v>
      </c>
      <c r="F229" s="380">
        <v>78</v>
      </c>
      <c r="G229" s="706" t="str">
        <f t="shared" si="4"/>
        <v>Khá</v>
      </c>
      <c r="H229" s="369"/>
    </row>
    <row r="230" spans="1:8" s="705" customFormat="1" ht="15" customHeight="1" x14ac:dyDescent="0.25">
      <c r="A230" s="369">
        <v>214</v>
      </c>
      <c r="B230" s="369">
        <v>42</v>
      </c>
      <c r="C230" s="713" t="s">
        <v>5523</v>
      </c>
      <c r="D230" s="713" t="s">
        <v>5524</v>
      </c>
      <c r="E230" s="713" t="s">
        <v>173</v>
      </c>
      <c r="F230" s="380">
        <v>78</v>
      </c>
      <c r="G230" s="706" t="str">
        <f t="shared" si="4"/>
        <v>Khá</v>
      </c>
      <c r="H230" s="369"/>
    </row>
    <row r="231" spans="1:8" s="705" customFormat="1" ht="15" customHeight="1" x14ac:dyDescent="0.25">
      <c r="A231" s="369">
        <v>215</v>
      </c>
      <c r="B231" s="369">
        <v>43</v>
      </c>
      <c r="C231" s="713" t="s">
        <v>5525</v>
      </c>
      <c r="D231" s="713" t="s">
        <v>229</v>
      </c>
      <c r="E231" s="713" t="s">
        <v>173</v>
      </c>
      <c r="F231" s="380">
        <v>92</v>
      </c>
      <c r="G231" s="706" t="str">
        <f t="shared" si="4"/>
        <v>Xuất sắc</v>
      </c>
      <c r="H231" s="369"/>
    </row>
    <row r="232" spans="1:8" s="705" customFormat="1" ht="15" customHeight="1" x14ac:dyDescent="0.25">
      <c r="A232" s="369">
        <v>216</v>
      </c>
      <c r="B232" s="369">
        <v>44</v>
      </c>
      <c r="C232" s="713" t="s">
        <v>5526</v>
      </c>
      <c r="D232" s="713" t="s">
        <v>5527</v>
      </c>
      <c r="E232" s="713" t="s">
        <v>147</v>
      </c>
      <c r="F232" s="380">
        <v>94</v>
      </c>
      <c r="G232" s="706" t="str">
        <f t="shared" si="4"/>
        <v>Xuất sắc</v>
      </c>
      <c r="H232" s="369"/>
    </row>
    <row r="233" spans="1:8" s="705" customFormat="1" ht="15" customHeight="1" x14ac:dyDescent="0.25">
      <c r="A233" s="369">
        <v>217</v>
      </c>
      <c r="B233" s="369">
        <v>45</v>
      </c>
      <c r="C233" s="713" t="s">
        <v>5528</v>
      </c>
      <c r="D233" s="713" t="s">
        <v>878</v>
      </c>
      <c r="E233" s="713" t="s">
        <v>158</v>
      </c>
      <c r="F233" s="380">
        <v>85</v>
      </c>
      <c r="G233" s="706" t="str">
        <f t="shared" si="4"/>
        <v>Tốt</v>
      </c>
      <c r="H233" s="369"/>
    </row>
    <row r="234" spans="1:8" s="705" customFormat="1" ht="15" customHeight="1" x14ac:dyDescent="0.25">
      <c r="A234" s="369">
        <v>218</v>
      </c>
      <c r="B234" s="369">
        <v>46</v>
      </c>
      <c r="C234" s="713" t="s">
        <v>5529</v>
      </c>
      <c r="D234" s="713" t="s">
        <v>484</v>
      </c>
      <c r="E234" s="713" t="s">
        <v>3277</v>
      </c>
      <c r="F234" s="380">
        <v>95</v>
      </c>
      <c r="G234" s="706" t="str">
        <f t="shared" si="4"/>
        <v>Xuất sắc</v>
      </c>
      <c r="H234" s="369"/>
    </row>
    <row r="235" spans="1:8" s="705" customFormat="1" ht="15" customHeight="1" x14ac:dyDescent="0.25">
      <c r="A235" s="369">
        <v>219</v>
      </c>
      <c r="B235" s="369">
        <v>47</v>
      </c>
      <c r="C235" s="713" t="s">
        <v>5530</v>
      </c>
      <c r="D235" s="713" t="s">
        <v>5531</v>
      </c>
      <c r="E235" s="713" t="s">
        <v>137</v>
      </c>
      <c r="F235" s="380">
        <v>85</v>
      </c>
      <c r="G235" s="706" t="str">
        <f t="shared" si="4"/>
        <v>Tốt</v>
      </c>
      <c r="H235" s="369"/>
    </row>
    <row r="236" spans="1:8" s="705" customFormat="1" ht="15" customHeight="1" x14ac:dyDescent="0.25">
      <c r="A236" s="369">
        <v>220</v>
      </c>
      <c r="B236" s="369">
        <v>48</v>
      </c>
      <c r="C236" s="713" t="s">
        <v>5532</v>
      </c>
      <c r="D236" s="713" t="s">
        <v>1330</v>
      </c>
      <c r="E236" s="713" t="s">
        <v>244</v>
      </c>
      <c r="F236" s="380">
        <v>90</v>
      </c>
      <c r="G236" s="706" t="str">
        <f t="shared" si="4"/>
        <v>Xuất sắc</v>
      </c>
      <c r="H236" s="369"/>
    </row>
    <row r="237" spans="1:8" s="705" customFormat="1" ht="15" customHeight="1" x14ac:dyDescent="0.25">
      <c r="A237" s="369">
        <v>221</v>
      </c>
      <c r="B237" s="369">
        <v>49</v>
      </c>
      <c r="C237" s="713" t="s">
        <v>5533</v>
      </c>
      <c r="D237" s="713" t="s">
        <v>18</v>
      </c>
      <c r="E237" s="713" t="s">
        <v>11</v>
      </c>
      <c r="F237" s="380">
        <v>89</v>
      </c>
      <c r="G237" s="706" t="str">
        <f t="shared" si="4"/>
        <v>Tốt</v>
      </c>
      <c r="H237" s="369"/>
    </row>
    <row r="238" spans="1:8" s="705" customFormat="1" ht="15" customHeight="1" x14ac:dyDescent="0.25">
      <c r="A238" s="369">
        <v>222</v>
      </c>
      <c r="B238" s="369">
        <v>50</v>
      </c>
      <c r="C238" s="713" t="s">
        <v>5534</v>
      </c>
      <c r="D238" s="713" t="s">
        <v>159</v>
      </c>
      <c r="E238" s="713" t="s">
        <v>117</v>
      </c>
      <c r="F238" s="380">
        <v>84</v>
      </c>
      <c r="G238" s="706" t="str">
        <f t="shared" si="4"/>
        <v>Tốt</v>
      </c>
      <c r="H238" s="369"/>
    </row>
    <row r="239" spans="1:8" s="705" customFormat="1" ht="15" customHeight="1" x14ac:dyDescent="0.25">
      <c r="A239" s="369">
        <v>223</v>
      </c>
      <c r="B239" s="369">
        <v>51</v>
      </c>
      <c r="C239" s="713" t="s">
        <v>5535</v>
      </c>
      <c r="D239" s="713" t="s">
        <v>82</v>
      </c>
      <c r="E239" s="713" t="s">
        <v>117</v>
      </c>
      <c r="F239" s="380">
        <v>97</v>
      </c>
      <c r="G239" s="706" t="str">
        <f t="shared" si="4"/>
        <v>Xuất sắc</v>
      </c>
      <c r="H239" s="369"/>
    </row>
    <row r="240" spans="1:8" s="705" customFormat="1" ht="15" customHeight="1" x14ac:dyDescent="0.25">
      <c r="A240" s="369">
        <v>224</v>
      </c>
      <c r="B240" s="369">
        <v>52</v>
      </c>
      <c r="C240" s="713" t="s">
        <v>5536</v>
      </c>
      <c r="D240" s="713" t="s">
        <v>5537</v>
      </c>
      <c r="E240" s="713" t="s">
        <v>59</v>
      </c>
      <c r="F240" s="380">
        <v>86</v>
      </c>
      <c r="G240" s="706" t="str">
        <f t="shared" si="4"/>
        <v>Tốt</v>
      </c>
      <c r="H240" s="369"/>
    </row>
    <row r="241" spans="1:8" s="705" customFormat="1" ht="15" customHeight="1" x14ac:dyDescent="0.25">
      <c r="A241" s="369">
        <v>225</v>
      </c>
      <c r="B241" s="369">
        <v>53</v>
      </c>
      <c r="C241" s="713" t="s">
        <v>5538</v>
      </c>
      <c r="D241" s="713" t="s">
        <v>1141</v>
      </c>
      <c r="E241" s="713" t="s">
        <v>210</v>
      </c>
      <c r="F241" s="380">
        <v>80</v>
      </c>
      <c r="G241" s="706" t="str">
        <f t="shared" si="4"/>
        <v>Tốt</v>
      </c>
      <c r="H241" s="369"/>
    </row>
    <row r="242" spans="1:8" s="705" customFormat="1" ht="15" customHeight="1" x14ac:dyDescent="0.25">
      <c r="A242" s="369">
        <v>226</v>
      </c>
      <c r="B242" s="369">
        <v>54</v>
      </c>
      <c r="C242" s="713" t="s">
        <v>5539</v>
      </c>
      <c r="D242" s="713" t="s">
        <v>456</v>
      </c>
      <c r="E242" s="713" t="s">
        <v>60</v>
      </c>
      <c r="F242" s="380">
        <v>93</v>
      </c>
      <c r="G242" s="706" t="str">
        <f t="shared" si="4"/>
        <v>Xuất sắc</v>
      </c>
      <c r="H242" s="369"/>
    </row>
    <row r="243" spans="1:8" s="705" customFormat="1" ht="15" customHeight="1" x14ac:dyDescent="0.25">
      <c r="A243" s="369">
        <v>227</v>
      </c>
      <c r="B243" s="369">
        <v>55</v>
      </c>
      <c r="C243" s="713" t="s">
        <v>5540</v>
      </c>
      <c r="D243" s="713" t="s">
        <v>5541</v>
      </c>
      <c r="E243" s="713" t="s">
        <v>61</v>
      </c>
      <c r="F243" s="380">
        <v>96</v>
      </c>
      <c r="G243" s="706" t="str">
        <f t="shared" si="4"/>
        <v>Xuất sắc</v>
      </c>
      <c r="H243" s="369"/>
    </row>
    <row r="244" spans="1:8" s="705" customFormat="1" ht="15" customHeight="1" x14ac:dyDescent="0.25">
      <c r="A244" s="369">
        <v>228</v>
      </c>
      <c r="B244" s="369">
        <v>56</v>
      </c>
      <c r="C244" s="713" t="s">
        <v>5542</v>
      </c>
      <c r="D244" s="713" t="s">
        <v>282</v>
      </c>
      <c r="E244" s="713" t="s">
        <v>245</v>
      </c>
      <c r="F244" s="380">
        <v>90</v>
      </c>
      <c r="G244" s="706" t="str">
        <f t="shared" si="4"/>
        <v>Xuất sắc</v>
      </c>
      <c r="H244" s="369"/>
    </row>
    <row r="245" spans="1:8" s="705" customFormat="1" ht="15" customHeight="1" x14ac:dyDescent="0.25">
      <c r="A245" s="369">
        <v>229</v>
      </c>
      <c r="B245" s="369">
        <v>57</v>
      </c>
      <c r="C245" s="713" t="s">
        <v>5543</v>
      </c>
      <c r="D245" s="713" t="s">
        <v>86</v>
      </c>
      <c r="E245" s="713" t="s">
        <v>1148</v>
      </c>
      <c r="F245" s="380">
        <v>87</v>
      </c>
      <c r="G245" s="706" t="str">
        <f t="shared" si="4"/>
        <v>Tốt</v>
      </c>
      <c r="H245" s="369"/>
    </row>
    <row r="246" spans="1:8" s="705" customFormat="1" ht="15" customHeight="1" x14ac:dyDescent="0.25">
      <c r="A246" s="369">
        <v>230</v>
      </c>
      <c r="B246" s="369">
        <v>58</v>
      </c>
      <c r="C246" s="713" t="s">
        <v>5544</v>
      </c>
      <c r="D246" s="713" t="s">
        <v>18</v>
      </c>
      <c r="E246" s="713" t="s">
        <v>119</v>
      </c>
      <c r="F246" s="380">
        <v>90</v>
      </c>
      <c r="G246" s="706" t="str">
        <f t="shared" si="4"/>
        <v>Xuất sắc</v>
      </c>
      <c r="H246" s="369"/>
    </row>
    <row r="247" spans="1:8" s="705" customFormat="1" ht="15" customHeight="1" x14ac:dyDescent="0.25">
      <c r="A247" s="369">
        <v>231</v>
      </c>
      <c r="B247" s="369">
        <v>59</v>
      </c>
      <c r="C247" s="713" t="s">
        <v>5545</v>
      </c>
      <c r="D247" s="713" t="s">
        <v>44</v>
      </c>
      <c r="E247" s="713" t="s">
        <v>160</v>
      </c>
      <c r="F247" s="380">
        <v>81</v>
      </c>
      <c r="G247" s="706" t="str">
        <f t="shared" si="4"/>
        <v>Tốt</v>
      </c>
      <c r="H247" s="369"/>
    </row>
    <row r="248" spans="1:8" s="705" customFormat="1" ht="15" customHeight="1" x14ac:dyDescent="0.25">
      <c r="A248" s="369">
        <v>232</v>
      </c>
      <c r="B248" s="369">
        <v>60</v>
      </c>
      <c r="C248" s="713" t="s">
        <v>5546</v>
      </c>
      <c r="D248" s="713" t="s">
        <v>295</v>
      </c>
      <c r="E248" s="713" t="s">
        <v>63</v>
      </c>
      <c r="F248" s="380">
        <v>82</v>
      </c>
      <c r="G248" s="706" t="str">
        <f t="shared" si="4"/>
        <v>Tốt</v>
      </c>
      <c r="H248" s="369"/>
    </row>
    <row r="249" spans="1:8" s="705" customFormat="1" ht="15" customHeight="1" x14ac:dyDescent="0.25">
      <c r="A249" s="369">
        <v>233</v>
      </c>
      <c r="B249" s="369">
        <v>61</v>
      </c>
      <c r="C249" s="713" t="s">
        <v>5547</v>
      </c>
      <c r="D249" s="713" t="s">
        <v>94</v>
      </c>
      <c r="E249" s="713" t="s">
        <v>63</v>
      </c>
      <c r="F249" s="380">
        <v>80</v>
      </c>
      <c r="G249" s="706" t="str">
        <f t="shared" si="4"/>
        <v>Tốt</v>
      </c>
      <c r="H249" s="369"/>
    </row>
    <row r="250" spans="1:8" s="705" customFormat="1" ht="15" customHeight="1" x14ac:dyDescent="0.25">
      <c r="A250" s="369">
        <v>234</v>
      </c>
      <c r="B250" s="369">
        <v>62</v>
      </c>
      <c r="C250" s="713" t="s">
        <v>5548</v>
      </c>
      <c r="D250" s="713" t="s">
        <v>5549</v>
      </c>
      <c r="E250" s="713" t="s">
        <v>63</v>
      </c>
      <c r="F250" s="380">
        <v>99</v>
      </c>
      <c r="G250" s="706" t="str">
        <f t="shared" si="4"/>
        <v>Xuất sắc</v>
      </c>
      <c r="H250" s="369"/>
    </row>
    <row r="251" spans="1:8" s="705" customFormat="1" ht="15" customHeight="1" x14ac:dyDescent="0.25">
      <c r="A251" s="369">
        <v>235</v>
      </c>
      <c r="B251" s="369">
        <v>63</v>
      </c>
      <c r="C251" s="713" t="s">
        <v>5550</v>
      </c>
      <c r="D251" s="713" t="s">
        <v>5551</v>
      </c>
      <c r="E251" s="713" t="s">
        <v>212</v>
      </c>
      <c r="F251" s="380">
        <v>85</v>
      </c>
      <c r="G251" s="706" t="str">
        <f t="shared" si="4"/>
        <v>Tốt</v>
      </c>
      <c r="H251" s="369"/>
    </row>
    <row r="252" spans="1:8" s="705" customFormat="1" ht="15" customHeight="1" x14ac:dyDescent="0.25">
      <c r="A252" s="369">
        <v>236</v>
      </c>
      <c r="B252" s="369">
        <v>64</v>
      </c>
      <c r="C252" s="713" t="s">
        <v>5552</v>
      </c>
      <c r="D252" s="713" t="s">
        <v>18</v>
      </c>
      <c r="E252" s="713" t="s">
        <v>5553</v>
      </c>
      <c r="F252" s="380">
        <v>90</v>
      </c>
      <c r="G252" s="706" t="str">
        <f t="shared" si="4"/>
        <v>Xuất sắc</v>
      </c>
      <c r="H252" s="369"/>
    </row>
    <row r="253" spans="1:8" s="705" customFormat="1" ht="15" customHeight="1" x14ac:dyDescent="0.25">
      <c r="A253" s="369">
        <v>237</v>
      </c>
      <c r="B253" s="369">
        <v>65</v>
      </c>
      <c r="C253" s="713" t="s">
        <v>5554</v>
      </c>
      <c r="D253" s="713" t="s">
        <v>4116</v>
      </c>
      <c r="E253" s="713" t="s">
        <v>64</v>
      </c>
      <c r="F253" s="380">
        <v>80</v>
      </c>
      <c r="G253" s="706" t="str">
        <f t="shared" ref="G253:G261" si="5">IF(F253&gt;=90,"Xuất sắc",IF(F253&gt;=80,"Tốt",IF(F253&gt;=65,"Khá",IF(F253&gt;=50,"Trung bình",IF(F253&gt;=35,"Yếu","Kém")))))</f>
        <v>Tốt</v>
      </c>
      <c r="H253" s="369"/>
    </row>
    <row r="254" spans="1:8" s="705" customFormat="1" ht="15" customHeight="1" x14ac:dyDescent="0.25">
      <c r="A254" s="369">
        <v>238</v>
      </c>
      <c r="B254" s="369">
        <v>66</v>
      </c>
      <c r="C254" s="713" t="s">
        <v>5555</v>
      </c>
      <c r="D254" s="713" t="s">
        <v>5556</v>
      </c>
      <c r="E254" s="713" t="s">
        <v>234</v>
      </c>
      <c r="F254" s="380">
        <v>97</v>
      </c>
      <c r="G254" s="706" t="str">
        <f t="shared" si="5"/>
        <v>Xuất sắc</v>
      </c>
      <c r="H254" s="369"/>
    </row>
    <row r="255" spans="1:8" s="705" customFormat="1" ht="15" customHeight="1" x14ac:dyDescent="0.25">
      <c r="A255" s="369">
        <v>239</v>
      </c>
      <c r="B255" s="369">
        <v>67</v>
      </c>
      <c r="C255" s="713" t="s">
        <v>5557</v>
      </c>
      <c r="D255" s="713" t="s">
        <v>174</v>
      </c>
      <c r="E255" s="713" t="s">
        <v>948</v>
      </c>
      <c r="F255" s="380">
        <v>88</v>
      </c>
      <c r="G255" s="706" t="str">
        <f t="shared" si="5"/>
        <v>Tốt</v>
      </c>
      <c r="H255" s="369"/>
    </row>
    <row r="256" spans="1:8" s="705" customFormat="1" ht="15" customHeight="1" x14ac:dyDescent="0.25">
      <c r="A256" s="369">
        <v>240</v>
      </c>
      <c r="B256" s="369">
        <v>68</v>
      </c>
      <c r="C256" s="713" t="s">
        <v>5558</v>
      </c>
      <c r="D256" s="713" t="s">
        <v>5559</v>
      </c>
      <c r="E256" s="713" t="s">
        <v>140</v>
      </c>
      <c r="F256" s="380">
        <v>90</v>
      </c>
      <c r="G256" s="706" t="str">
        <f t="shared" si="5"/>
        <v>Xuất sắc</v>
      </c>
      <c r="H256" s="369"/>
    </row>
    <row r="257" spans="1:8" s="705" customFormat="1" ht="15" customHeight="1" x14ac:dyDescent="0.25">
      <c r="A257" s="369">
        <v>241</v>
      </c>
      <c r="B257" s="369">
        <v>69</v>
      </c>
      <c r="C257" s="716" t="s">
        <v>5560</v>
      </c>
      <c r="D257" s="716" t="s">
        <v>2323</v>
      </c>
      <c r="E257" s="716" t="s">
        <v>24</v>
      </c>
      <c r="F257" s="380">
        <v>97</v>
      </c>
      <c r="G257" s="706" t="str">
        <f t="shared" si="5"/>
        <v>Xuất sắc</v>
      </c>
      <c r="H257" s="369"/>
    </row>
    <row r="258" spans="1:8" s="705" customFormat="1" ht="15" customHeight="1" x14ac:dyDescent="0.25">
      <c r="A258" s="369">
        <v>242</v>
      </c>
      <c r="B258" s="369">
        <v>70</v>
      </c>
      <c r="C258" s="713" t="s">
        <v>5561</v>
      </c>
      <c r="D258" s="713" t="s">
        <v>5562</v>
      </c>
      <c r="E258" s="713" t="s">
        <v>1295</v>
      </c>
      <c r="F258" s="380">
        <v>80</v>
      </c>
      <c r="G258" s="706" t="str">
        <f t="shared" si="5"/>
        <v>Tốt</v>
      </c>
      <c r="H258" s="369"/>
    </row>
    <row r="259" spans="1:8" s="705" customFormat="1" ht="15" customHeight="1" x14ac:dyDescent="0.25">
      <c r="A259" s="369"/>
      <c r="B259" s="369"/>
      <c r="C259" s="378" t="s">
        <v>5563</v>
      </c>
      <c r="D259" s="380"/>
      <c r="E259" s="381"/>
      <c r="F259" s="380"/>
      <c r="G259" s="380"/>
      <c r="H259" s="369"/>
    </row>
    <row r="260" spans="1:8" s="705" customFormat="1" ht="15" customHeight="1" x14ac:dyDescent="0.25">
      <c r="A260" s="369">
        <v>243</v>
      </c>
      <c r="B260" s="369">
        <v>1</v>
      </c>
      <c r="C260" s="389" t="s">
        <v>5564</v>
      </c>
      <c r="D260" s="389" t="s">
        <v>5565</v>
      </c>
      <c r="E260" s="389" t="s">
        <v>67</v>
      </c>
      <c r="F260" s="380">
        <v>60</v>
      </c>
      <c r="G260" s="706" t="str">
        <f t="shared" ref="G260:G323" si="6">IF(F260&gt;=90,"Xuất sắc",IF(F260&gt;=80,"Tốt",IF(F260&gt;=65,"Khá",IF(F260&gt;=50,"Trung bình",IF(F260&gt;=35,"Yếu","Kém")))))</f>
        <v>Trung bình</v>
      </c>
      <c r="H260" s="369"/>
    </row>
    <row r="261" spans="1:8" s="705" customFormat="1" ht="15" customHeight="1" x14ac:dyDescent="0.25">
      <c r="A261" s="369">
        <v>244</v>
      </c>
      <c r="B261" s="369">
        <v>2</v>
      </c>
      <c r="C261" s="389" t="s">
        <v>5566</v>
      </c>
      <c r="D261" s="389" t="s">
        <v>36</v>
      </c>
      <c r="E261" s="389" t="s">
        <v>34</v>
      </c>
      <c r="F261" s="380">
        <v>70</v>
      </c>
      <c r="G261" s="706" t="str">
        <f t="shared" si="6"/>
        <v>Khá</v>
      </c>
      <c r="H261" s="369"/>
    </row>
    <row r="262" spans="1:8" s="705" customFormat="1" ht="15" customHeight="1" x14ac:dyDescent="0.25">
      <c r="A262" s="369">
        <v>245</v>
      </c>
      <c r="B262" s="369">
        <v>3</v>
      </c>
      <c r="C262" s="389" t="s">
        <v>5567</v>
      </c>
      <c r="D262" s="389" t="s">
        <v>127</v>
      </c>
      <c r="E262" s="389" t="s">
        <v>34</v>
      </c>
      <c r="F262" s="380">
        <v>84</v>
      </c>
      <c r="G262" s="706" t="str">
        <f t="shared" si="6"/>
        <v>Tốt</v>
      </c>
      <c r="H262" s="369"/>
    </row>
    <row r="263" spans="1:8" s="705" customFormat="1" ht="15" customHeight="1" x14ac:dyDescent="0.25">
      <c r="A263" s="369">
        <v>246</v>
      </c>
      <c r="B263" s="369">
        <v>4</v>
      </c>
      <c r="C263" s="389" t="s">
        <v>5568</v>
      </c>
      <c r="D263" s="389" t="s">
        <v>2885</v>
      </c>
      <c r="E263" s="389" t="s">
        <v>219</v>
      </c>
      <c r="F263" s="380">
        <v>75</v>
      </c>
      <c r="G263" s="706" t="str">
        <f t="shared" si="6"/>
        <v>Khá</v>
      </c>
      <c r="H263" s="369"/>
    </row>
    <row r="264" spans="1:8" s="705" customFormat="1" ht="15" customHeight="1" x14ac:dyDescent="0.25">
      <c r="A264" s="369">
        <v>247</v>
      </c>
      <c r="B264" s="369">
        <v>5</v>
      </c>
      <c r="C264" s="389" t="s">
        <v>5569</v>
      </c>
      <c r="D264" s="389" t="s">
        <v>408</v>
      </c>
      <c r="E264" s="389" t="s">
        <v>956</v>
      </c>
      <c r="F264" s="380">
        <v>80</v>
      </c>
      <c r="G264" s="706" t="str">
        <f t="shared" si="6"/>
        <v>Tốt</v>
      </c>
      <c r="H264" s="369"/>
    </row>
    <row r="265" spans="1:8" s="705" customFormat="1" ht="15" customHeight="1" x14ac:dyDescent="0.25">
      <c r="A265" s="369">
        <v>248</v>
      </c>
      <c r="B265" s="369">
        <v>6</v>
      </c>
      <c r="C265" s="389" t="s">
        <v>5570</v>
      </c>
      <c r="D265" s="389" t="s">
        <v>264</v>
      </c>
      <c r="E265" s="389" t="s">
        <v>1433</v>
      </c>
      <c r="F265" s="380">
        <v>70</v>
      </c>
      <c r="G265" s="706" t="str">
        <f t="shared" si="6"/>
        <v>Khá</v>
      </c>
      <c r="H265" s="369"/>
    </row>
    <row r="266" spans="1:8" s="705" customFormat="1" ht="15" customHeight="1" x14ac:dyDescent="0.25">
      <c r="A266" s="369">
        <v>249</v>
      </c>
      <c r="B266" s="369">
        <v>7</v>
      </c>
      <c r="C266" s="389" t="s">
        <v>5571</v>
      </c>
      <c r="D266" s="389" t="s">
        <v>2390</v>
      </c>
      <c r="E266" s="389" t="s">
        <v>199</v>
      </c>
      <c r="F266" s="380">
        <v>80</v>
      </c>
      <c r="G266" s="706" t="str">
        <f t="shared" si="6"/>
        <v>Tốt</v>
      </c>
      <c r="H266" s="369"/>
    </row>
    <row r="267" spans="1:8" s="705" customFormat="1" ht="15" customHeight="1" x14ac:dyDescent="0.25">
      <c r="A267" s="369">
        <v>250</v>
      </c>
      <c r="B267" s="369">
        <v>8</v>
      </c>
      <c r="C267" s="389" t="s">
        <v>5572</v>
      </c>
      <c r="D267" s="389" t="s">
        <v>18</v>
      </c>
      <c r="E267" s="389" t="s">
        <v>391</v>
      </c>
      <c r="F267" s="380">
        <v>85</v>
      </c>
      <c r="G267" s="706" t="str">
        <f t="shared" si="6"/>
        <v>Tốt</v>
      </c>
      <c r="H267" s="369"/>
    </row>
    <row r="268" spans="1:8" s="705" customFormat="1" ht="15" customHeight="1" x14ac:dyDescent="0.25">
      <c r="A268" s="369">
        <v>251</v>
      </c>
      <c r="B268" s="369">
        <v>9</v>
      </c>
      <c r="C268" s="389" t="s">
        <v>5573</v>
      </c>
      <c r="D268" s="389" t="s">
        <v>57</v>
      </c>
      <c r="E268" s="389" t="s">
        <v>38</v>
      </c>
      <c r="F268" s="380">
        <v>70</v>
      </c>
      <c r="G268" s="706" t="str">
        <f t="shared" si="6"/>
        <v>Khá</v>
      </c>
      <c r="H268" s="369"/>
    </row>
    <row r="269" spans="1:8" s="705" customFormat="1" ht="15" customHeight="1" x14ac:dyDescent="0.25">
      <c r="A269" s="369">
        <v>252</v>
      </c>
      <c r="B269" s="369">
        <v>10</v>
      </c>
      <c r="C269" s="389" t="s">
        <v>5574</v>
      </c>
      <c r="D269" s="389" t="s">
        <v>5575</v>
      </c>
      <c r="E269" s="389" t="s">
        <v>256</v>
      </c>
      <c r="F269" s="380">
        <v>70</v>
      </c>
      <c r="G269" s="706" t="str">
        <f t="shared" si="6"/>
        <v>Khá</v>
      </c>
      <c r="H269" s="369"/>
    </row>
    <row r="270" spans="1:8" s="705" customFormat="1" ht="15" customHeight="1" x14ac:dyDescent="0.25">
      <c r="A270" s="369">
        <v>253</v>
      </c>
      <c r="B270" s="369">
        <v>11</v>
      </c>
      <c r="C270" s="389" t="s">
        <v>5576</v>
      </c>
      <c r="D270" s="389" t="s">
        <v>1860</v>
      </c>
      <c r="E270" s="389" t="s">
        <v>27</v>
      </c>
      <c r="F270" s="380">
        <v>85</v>
      </c>
      <c r="G270" s="706" t="str">
        <f t="shared" si="6"/>
        <v>Tốt</v>
      </c>
      <c r="H270" s="369"/>
    </row>
    <row r="271" spans="1:8" s="705" customFormat="1" ht="15" customHeight="1" x14ac:dyDescent="0.25">
      <c r="A271" s="369">
        <v>254</v>
      </c>
      <c r="B271" s="369">
        <v>12</v>
      </c>
      <c r="C271" s="389" t="s">
        <v>5577</v>
      </c>
      <c r="D271" s="389" t="s">
        <v>57</v>
      </c>
      <c r="E271" s="389" t="s">
        <v>27</v>
      </c>
      <c r="F271" s="380">
        <v>74</v>
      </c>
      <c r="G271" s="706" t="str">
        <f t="shared" si="6"/>
        <v>Khá</v>
      </c>
      <c r="H271" s="369"/>
    </row>
    <row r="272" spans="1:8" s="705" customFormat="1" ht="15" customHeight="1" x14ac:dyDescent="0.25">
      <c r="A272" s="369">
        <v>255</v>
      </c>
      <c r="B272" s="369">
        <v>13</v>
      </c>
      <c r="C272" s="389" t="s">
        <v>5578</v>
      </c>
      <c r="D272" s="389" t="s">
        <v>186</v>
      </c>
      <c r="E272" s="389" t="s">
        <v>14</v>
      </c>
      <c r="F272" s="380">
        <v>70</v>
      </c>
      <c r="G272" s="706" t="str">
        <f t="shared" si="6"/>
        <v>Khá</v>
      </c>
      <c r="H272" s="369"/>
    </row>
    <row r="273" spans="1:8" s="705" customFormat="1" ht="15" customHeight="1" x14ac:dyDescent="0.25">
      <c r="A273" s="369">
        <v>256</v>
      </c>
      <c r="B273" s="369">
        <v>14</v>
      </c>
      <c r="C273" s="389" t="s">
        <v>5579</v>
      </c>
      <c r="D273" s="389" t="s">
        <v>4720</v>
      </c>
      <c r="E273" s="389" t="s">
        <v>14</v>
      </c>
      <c r="F273" s="380">
        <v>72</v>
      </c>
      <c r="G273" s="706" t="str">
        <f t="shared" si="6"/>
        <v>Khá</v>
      </c>
      <c r="H273" s="369"/>
    </row>
    <row r="274" spans="1:8" s="705" customFormat="1" ht="15" customHeight="1" x14ac:dyDescent="0.25">
      <c r="A274" s="369">
        <v>257</v>
      </c>
      <c r="B274" s="369">
        <v>15</v>
      </c>
      <c r="C274" s="389" t="s">
        <v>5580</v>
      </c>
      <c r="D274" s="389" t="s">
        <v>5581</v>
      </c>
      <c r="E274" s="389" t="s">
        <v>41</v>
      </c>
      <c r="F274" s="380">
        <v>80</v>
      </c>
      <c r="G274" s="706" t="str">
        <f t="shared" si="6"/>
        <v>Tốt</v>
      </c>
      <c r="H274" s="369"/>
    </row>
    <row r="275" spans="1:8" s="705" customFormat="1" ht="15" customHeight="1" x14ac:dyDescent="0.25">
      <c r="A275" s="369">
        <v>258</v>
      </c>
      <c r="B275" s="369">
        <v>16</v>
      </c>
      <c r="C275" s="389" t="s">
        <v>5582</v>
      </c>
      <c r="D275" s="389" t="s">
        <v>65</v>
      </c>
      <c r="E275" s="389" t="s">
        <v>41</v>
      </c>
      <c r="F275" s="380">
        <v>72</v>
      </c>
      <c r="G275" s="706" t="str">
        <f t="shared" si="6"/>
        <v>Khá</v>
      </c>
      <c r="H275" s="369"/>
    </row>
    <row r="276" spans="1:8" s="705" customFormat="1" ht="15" customHeight="1" x14ac:dyDescent="0.25">
      <c r="A276" s="369">
        <v>259</v>
      </c>
      <c r="B276" s="369">
        <v>17</v>
      </c>
      <c r="C276" s="389" t="s">
        <v>5583</v>
      </c>
      <c r="D276" s="389" t="s">
        <v>5584</v>
      </c>
      <c r="E276" s="389" t="s">
        <v>5585</v>
      </c>
      <c r="F276" s="380">
        <v>65</v>
      </c>
      <c r="G276" s="706" t="str">
        <f t="shared" si="6"/>
        <v>Khá</v>
      </c>
      <c r="H276" s="369"/>
    </row>
    <row r="277" spans="1:8" s="705" customFormat="1" ht="15" customHeight="1" x14ac:dyDescent="0.25">
      <c r="A277" s="369">
        <v>260</v>
      </c>
      <c r="B277" s="369">
        <v>18</v>
      </c>
      <c r="C277" s="389" t="s">
        <v>5586</v>
      </c>
      <c r="D277" s="389" t="s">
        <v>50</v>
      </c>
      <c r="E277" s="389" t="s">
        <v>15</v>
      </c>
      <c r="F277" s="380">
        <v>60</v>
      </c>
      <c r="G277" s="706" t="str">
        <f t="shared" si="6"/>
        <v>Trung bình</v>
      </c>
      <c r="H277" s="369"/>
    </row>
    <row r="278" spans="1:8" s="705" customFormat="1" ht="15" customHeight="1" x14ac:dyDescent="0.25">
      <c r="A278" s="369">
        <v>261</v>
      </c>
      <c r="B278" s="369">
        <v>19</v>
      </c>
      <c r="C278" s="389" t="s">
        <v>5587</v>
      </c>
      <c r="D278" s="389" t="s">
        <v>2808</v>
      </c>
      <c r="E278" s="389" t="s">
        <v>76</v>
      </c>
      <c r="F278" s="380">
        <v>65</v>
      </c>
      <c r="G278" s="706" t="str">
        <f t="shared" si="6"/>
        <v>Khá</v>
      </c>
      <c r="H278" s="369"/>
    </row>
    <row r="279" spans="1:8" s="705" customFormat="1" ht="15" customHeight="1" x14ac:dyDescent="0.25">
      <c r="A279" s="369">
        <v>262</v>
      </c>
      <c r="B279" s="369">
        <v>20</v>
      </c>
      <c r="C279" s="389" t="s">
        <v>5588</v>
      </c>
      <c r="D279" s="389" t="s">
        <v>277</v>
      </c>
      <c r="E279" s="389" t="s">
        <v>112</v>
      </c>
      <c r="F279" s="380">
        <v>65</v>
      </c>
      <c r="G279" s="706" t="str">
        <f t="shared" si="6"/>
        <v>Khá</v>
      </c>
      <c r="H279" s="369"/>
    </row>
    <row r="280" spans="1:8" s="705" customFormat="1" ht="15" customHeight="1" x14ac:dyDescent="0.25">
      <c r="A280" s="369">
        <v>263</v>
      </c>
      <c r="B280" s="369">
        <v>21</v>
      </c>
      <c r="C280" s="389" t="s">
        <v>5589</v>
      </c>
      <c r="D280" s="389" t="s">
        <v>5590</v>
      </c>
      <c r="E280" s="389" t="s">
        <v>156</v>
      </c>
      <c r="F280" s="380">
        <v>68</v>
      </c>
      <c r="G280" s="706" t="str">
        <f t="shared" si="6"/>
        <v>Khá</v>
      </c>
      <c r="H280" s="369"/>
    </row>
    <row r="281" spans="1:8" s="705" customFormat="1" ht="15" customHeight="1" x14ac:dyDescent="0.25">
      <c r="A281" s="369">
        <v>264</v>
      </c>
      <c r="B281" s="369">
        <v>22</v>
      </c>
      <c r="C281" s="389" t="s">
        <v>5591</v>
      </c>
      <c r="D281" s="389" t="s">
        <v>18</v>
      </c>
      <c r="E281" s="389" t="s">
        <v>21</v>
      </c>
      <c r="F281" s="380">
        <v>80</v>
      </c>
      <c r="G281" s="706" t="str">
        <f t="shared" si="6"/>
        <v>Tốt</v>
      </c>
      <c r="H281" s="369"/>
    </row>
    <row r="282" spans="1:8" s="705" customFormat="1" ht="15" customHeight="1" x14ac:dyDescent="0.25">
      <c r="A282" s="369">
        <v>265</v>
      </c>
      <c r="B282" s="369">
        <v>23</v>
      </c>
      <c r="C282" s="389" t="s">
        <v>5592</v>
      </c>
      <c r="D282" s="389" t="s">
        <v>5593</v>
      </c>
      <c r="E282" s="389" t="s">
        <v>54</v>
      </c>
      <c r="F282" s="380">
        <v>78</v>
      </c>
      <c r="G282" s="706" t="str">
        <f t="shared" si="6"/>
        <v>Khá</v>
      </c>
      <c r="H282" s="369"/>
    </row>
    <row r="283" spans="1:8" s="705" customFormat="1" ht="15" customHeight="1" x14ac:dyDescent="0.25">
      <c r="A283" s="369">
        <v>266</v>
      </c>
      <c r="B283" s="369">
        <v>24</v>
      </c>
      <c r="C283" s="389" t="s">
        <v>5594</v>
      </c>
      <c r="D283" s="389" t="s">
        <v>46</v>
      </c>
      <c r="E283" s="389" t="s">
        <v>54</v>
      </c>
      <c r="F283" s="380">
        <v>60</v>
      </c>
      <c r="G283" s="706" t="str">
        <f t="shared" si="6"/>
        <v>Trung bình</v>
      </c>
      <c r="H283" s="369"/>
    </row>
    <row r="284" spans="1:8" s="705" customFormat="1" ht="15" customHeight="1" x14ac:dyDescent="0.25">
      <c r="A284" s="369">
        <v>267</v>
      </c>
      <c r="B284" s="369">
        <v>25</v>
      </c>
      <c r="C284" s="389" t="s">
        <v>5595</v>
      </c>
      <c r="D284" s="389" t="s">
        <v>1430</v>
      </c>
      <c r="E284" s="389" t="s">
        <v>16</v>
      </c>
      <c r="F284" s="380">
        <v>76</v>
      </c>
      <c r="G284" s="706" t="str">
        <f t="shared" si="6"/>
        <v>Khá</v>
      </c>
      <c r="H284" s="369"/>
    </row>
    <row r="285" spans="1:8" s="705" customFormat="1" ht="15" customHeight="1" x14ac:dyDescent="0.25">
      <c r="A285" s="369">
        <v>268</v>
      </c>
      <c r="B285" s="369">
        <v>26</v>
      </c>
      <c r="C285" s="389" t="s">
        <v>5596</v>
      </c>
      <c r="D285" s="389" t="s">
        <v>5597</v>
      </c>
      <c r="E285" s="389" t="s">
        <v>79</v>
      </c>
      <c r="F285" s="380">
        <v>70</v>
      </c>
      <c r="G285" s="706" t="str">
        <f t="shared" si="6"/>
        <v>Khá</v>
      </c>
      <c r="H285" s="369"/>
    </row>
    <row r="286" spans="1:8" s="705" customFormat="1" ht="15" customHeight="1" x14ac:dyDescent="0.25">
      <c r="A286" s="369">
        <v>269</v>
      </c>
      <c r="B286" s="369">
        <v>27</v>
      </c>
      <c r="C286" s="389" t="s">
        <v>5598</v>
      </c>
      <c r="D286" s="389" t="s">
        <v>126</v>
      </c>
      <c r="E286" s="389" t="s">
        <v>100</v>
      </c>
      <c r="F286" s="380">
        <v>100</v>
      </c>
      <c r="G286" s="706" t="str">
        <f t="shared" si="6"/>
        <v>Xuất sắc</v>
      </c>
      <c r="H286" s="369"/>
    </row>
    <row r="287" spans="1:8" s="705" customFormat="1" ht="15" customHeight="1" x14ac:dyDescent="0.25">
      <c r="A287" s="369">
        <v>270</v>
      </c>
      <c r="B287" s="369">
        <v>28</v>
      </c>
      <c r="C287" s="389" t="s">
        <v>5599</v>
      </c>
      <c r="D287" s="389" t="s">
        <v>109</v>
      </c>
      <c r="E287" s="389" t="s">
        <v>100</v>
      </c>
      <c r="F287" s="380">
        <v>75</v>
      </c>
      <c r="G287" s="706" t="str">
        <f t="shared" si="6"/>
        <v>Khá</v>
      </c>
      <c r="H287" s="369"/>
    </row>
    <row r="288" spans="1:8" s="705" customFormat="1" ht="15" customHeight="1" x14ac:dyDescent="0.25">
      <c r="A288" s="369">
        <v>271</v>
      </c>
      <c r="B288" s="369">
        <v>29</v>
      </c>
      <c r="C288" s="389" t="s">
        <v>5600</v>
      </c>
      <c r="D288" s="389" t="s">
        <v>74</v>
      </c>
      <c r="E288" s="389" t="s">
        <v>100</v>
      </c>
      <c r="F288" s="380">
        <v>77</v>
      </c>
      <c r="G288" s="706" t="str">
        <f t="shared" si="6"/>
        <v>Khá</v>
      </c>
      <c r="H288" s="369"/>
    </row>
    <row r="289" spans="1:8" s="705" customFormat="1" ht="15" customHeight="1" x14ac:dyDescent="0.25">
      <c r="A289" s="369">
        <v>272</v>
      </c>
      <c r="B289" s="369">
        <v>30</v>
      </c>
      <c r="C289" s="389" t="s">
        <v>5601</v>
      </c>
      <c r="D289" s="389" t="s">
        <v>44</v>
      </c>
      <c r="E289" s="389" t="s">
        <v>207</v>
      </c>
      <c r="F289" s="380">
        <v>80</v>
      </c>
      <c r="G289" s="706" t="str">
        <f t="shared" si="6"/>
        <v>Tốt</v>
      </c>
      <c r="H289" s="369"/>
    </row>
    <row r="290" spans="1:8" s="705" customFormat="1" ht="15" customHeight="1" x14ac:dyDescent="0.25">
      <c r="A290" s="369">
        <v>273</v>
      </c>
      <c r="B290" s="369">
        <v>31</v>
      </c>
      <c r="C290" s="389" t="s">
        <v>5602</v>
      </c>
      <c r="D290" s="389" t="s">
        <v>157</v>
      </c>
      <c r="E290" s="389" t="s">
        <v>8</v>
      </c>
      <c r="F290" s="380">
        <v>75</v>
      </c>
      <c r="G290" s="706" t="str">
        <f t="shared" si="6"/>
        <v>Khá</v>
      </c>
      <c r="H290" s="369"/>
    </row>
    <row r="291" spans="1:8" s="705" customFormat="1" ht="15" customHeight="1" x14ac:dyDescent="0.25">
      <c r="A291" s="369">
        <v>274</v>
      </c>
      <c r="B291" s="369">
        <v>32</v>
      </c>
      <c r="C291" s="389" t="s">
        <v>5603</v>
      </c>
      <c r="D291" s="389" t="s">
        <v>5604</v>
      </c>
      <c r="E291" s="389" t="s">
        <v>223</v>
      </c>
      <c r="F291" s="380">
        <v>72</v>
      </c>
      <c r="G291" s="706" t="str">
        <f t="shared" si="6"/>
        <v>Khá</v>
      </c>
      <c r="H291" s="369"/>
    </row>
    <row r="292" spans="1:8" s="705" customFormat="1" ht="15" customHeight="1" x14ac:dyDescent="0.25">
      <c r="A292" s="369">
        <v>275</v>
      </c>
      <c r="B292" s="369">
        <v>33</v>
      </c>
      <c r="C292" s="389" t="s">
        <v>5605</v>
      </c>
      <c r="D292" s="389" t="s">
        <v>5606</v>
      </c>
      <c r="E292" s="389" t="s">
        <v>5607</v>
      </c>
      <c r="F292" s="380">
        <v>84</v>
      </c>
      <c r="G292" s="706" t="str">
        <f t="shared" si="6"/>
        <v>Tốt</v>
      </c>
      <c r="H292" s="369"/>
    </row>
    <row r="293" spans="1:8" s="705" customFormat="1" ht="15" customHeight="1" x14ac:dyDescent="0.25">
      <c r="A293" s="369">
        <v>276</v>
      </c>
      <c r="B293" s="369">
        <v>34</v>
      </c>
      <c r="C293" s="389" t="s">
        <v>5608</v>
      </c>
      <c r="D293" s="389" t="s">
        <v>5609</v>
      </c>
      <c r="E293" s="389" t="s">
        <v>25</v>
      </c>
      <c r="F293" s="380">
        <v>85</v>
      </c>
      <c r="G293" s="706" t="str">
        <f t="shared" si="6"/>
        <v>Tốt</v>
      </c>
      <c r="H293" s="369"/>
    </row>
    <row r="294" spans="1:8" s="705" customFormat="1" ht="15" customHeight="1" x14ac:dyDescent="0.25">
      <c r="A294" s="369">
        <v>277</v>
      </c>
      <c r="B294" s="369">
        <v>35</v>
      </c>
      <c r="C294" s="389" t="s">
        <v>5610</v>
      </c>
      <c r="D294" s="389" t="s">
        <v>376</v>
      </c>
      <c r="E294" s="389" t="s">
        <v>226</v>
      </c>
      <c r="F294" s="380">
        <v>79</v>
      </c>
      <c r="G294" s="706" t="str">
        <f t="shared" si="6"/>
        <v>Khá</v>
      </c>
      <c r="H294" s="369"/>
    </row>
    <row r="295" spans="1:8" s="705" customFormat="1" ht="15" customHeight="1" x14ac:dyDescent="0.25">
      <c r="A295" s="369">
        <v>278</v>
      </c>
      <c r="B295" s="369">
        <v>36</v>
      </c>
      <c r="C295" s="389" t="s">
        <v>5611</v>
      </c>
      <c r="D295" s="389" t="s">
        <v>86</v>
      </c>
      <c r="E295" s="389" t="s">
        <v>226</v>
      </c>
      <c r="F295" s="380">
        <v>85</v>
      </c>
      <c r="G295" s="706" t="str">
        <f t="shared" si="6"/>
        <v>Tốt</v>
      </c>
      <c r="H295" s="369"/>
    </row>
    <row r="296" spans="1:8" s="705" customFormat="1" ht="15" customHeight="1" x14ac:dyDescent="0.25">
      <c r="A296" s="369">
        <v>279</v>
      </c>
      <c r="B296" s="369">
        <v>37</v>
      </c>
      <c r="C296" s="389" t="s">
        <v>5612</v>
      </c>
      <c r="D296" s="389" t="s">
        <v>777</v>
      </c>
      <c r="E296" s="389" t="s">
        <v>22</v>
      </c>
      <c r="F296" s="380">
        <v>75</v>
      </c>
      <c r="G296" s="706" t="str">
        <f t="shared" si="6"/>
        <v>Khá</v>
      </c>
      <c r="H296" s="369"/>
    </row>
    <row r="297" spans="1:8" s="705" customFormat="1" ht="15" customHeight="1" x14ac:dyDescent="0.25">
      <c r="A297" s="369">
        <v>280</v>
      </c>
      <c r="B297" s="369">
        <v>38</v>
      </c>
      <c r="C297" s="389" t="s">
        <v>5613</v>
      </c>
      <c r="D297" s="389" t="s">
        <v>42</v>
      </c>
      <c r="E297" s="389" t="s">
        <v>173</v>
      </c>
      <c r="F297" s="380">
        <v>60</v>
      </c>
      <c r="G297" s="706" t="str">
        <f t="shared" si="6"/>
        <v>Trung bình</v>
      </c>
      <c r="H297" s="369"/>
    </row>
    <row r="298" spans="1:8" s="705" customFormat="1" ht="15" customHeight="1" x14ac:dyDescent="0.25">
      <c r="A298" s="369">
        <v>281</v>
      </c>
      <c r="B298" s="369">
        <v>39</v>
      </c>
      <c r="C298" s="389" t="s">
        <v>5614</v>
      </c>
      <c r="D298" s="389" t="s">
        <v>5581</v>
      </c>
      <c r="E298" s="389" t="s">
        <v>147</v>
      </c>
      <c r="F298" s="380">
        <v>85</v>
      </c>
      <c r="G298" s="706" t="str">
        <f t="shared" si="6"/>
        <v>Tốt</v>
      </c>
      <c r="H298" s="369"/>
    </row>
    <row r="299" spans="1:8" s="705" customFormat="1" ht="15" customHeight="1" x14ac:dyDescent="0.25">
      <c r="A299" s="369">
        <v>282</v>
      </c>
      <c r="B299" s="369">
        <v>40</v>
      </c>
      <c r="C299" s="389" t="s">
        <v>5615</v>
      </c>
      <c r="D299" s="389" t="s">
        <v>19</v>
      </c>
      <c r="E299" s="389" t="s">
        <v>158</v>
      </c>
      <c r="F299" s="380">
        <v>68</v>
      </c>
      <c r="G299" s="706" t="str">
        <f t="shared" si="6"/>
        <v>Khá</v>
      </c>
      <c r="H299" s="369"/>
    </row>
    <row r="300" spans="1:8" s="705" customFormat="1" ht="15" customHeight="1" x14ac:dyDescent="0.25">
      <c r="A300" s="369">
        <v>283</v>
      </c>
      <c r="B300" s="369">
        <v>41</v>
      </c>
      <c r="C300" s="389" t="s">
        <v>5616</v>
      </c>
      <c r="D300" s="389" t="s">
        <v>1089</v>
      </c>
      <c r="E300" s="389" t="s">
        <v>26</v>
      </c>
      <c r="F300" s="380">
        <v>75</v>
      </c>
      <c r="G300" s="706" t="str">
        <f t="shared" si="6"/>
        <v>Khá</v>
      </c>
      <c r="H300" s="369"/>
    </row>
    <row r="301" spans="1:8" s="705" customFormat="1" ht="15" customHeight="1" x14ac:dyDescent="0.25">
      <c r="A301" s="369">
        <v>284</v>
      </c>
      <c r="B301" s="369">
        <v>42</v>
      </c>
      <c r="C301" s="389" t="s">
        <v>5617</v>
      </c>
      <c r="D301" s="389" t="s">
        <v>94</v>
      </c>
      <c r="E301" s="389" t="s">
        <v>9</v>
      </c>
      <c r="F301" s="380">
        <v>71</v>
      </c>
      <c r="G301" s="706" t="str">
        <f t="shared" si="6"/>
        <v>Khá</v>
      </c>
      <c r="H301" s="369"/>
    </row>
    <row r="302" spans="1:8" s="705" customFormat="1" ht="15" customHeight="1" x14ac:dyDescent="0.25">
      <c r="A302" s="369">
        <v>285</v>
      </c>
      <c r="B302" s="369">
        <v>43</v>
      </c>
      <c r="C302" s="389" t="s">
        <v>5618</v>
      </c>
      <c r="D302" s="389" t="s">
        <v>2951</v>
      </c>
      <c r="E302" s="389" t="s">
        <v>9</v>
      </c>
      <c r="F302" s="380">
        <v>73</v>
      </c>
      <c r="G302" s="706" t="str">
        <f t="shared" si="6"/>
        <v>Khá</v>
      </c>
      <c r="H302" s="369"/>
    </row>
    <row r="303" spans="1:8" s="705" customFormat="1" ht="15" customHeight="1" x14ac:dyDescent="0.25">
      <c r="A303" s="369">
        <v>286</v>
      </c>
      <c r="B303" s="369">
        <v>44</v>
      </c>
      <c r="C303" s="389" t="s">
        <v>5619</v>
      </c>
      <c r="D303" s="389" t="s">
        <v>5620</v>
      </c>
      <c r="E303" s="389" t="s">
        <v>81</v>
      </c>
      <c r="F303" s="380">
        <v>55</v>
      </c>
      <c r="G303" s="706" t="str">
        <f t="shared" si="6"/>
        <v>Trung bình</v>
      </c>
      <c r="H303" s="369"/>
    </row>
    <row r="304" spans="1:8" s="705" customFormat="1" ht="15" customHeight="1" x14ac:dyDescent="0.25">
      <c r="A304" s="369">
        <v>287</v>
      </c>
      <c r="B304" s="369">
        <v>45</v>
      </c>
      <c r="C304" s="389" t="s">
        <v>5621</v>
      </c>
      <c r="D304" s="389" t="s">
        <v>86</v>
      </c>
      <c r="E304" s="389" t="s">
        <v>275</v>
      </c>
      <c r="F304" s="380">
        <v>72</v>
      </c>
      <c r="G304" s="706" t="str">
        <f t="shared" si="6"/>
        <v>Khá</v>
      </c>
      <c r="H304" s="369"/>
    </row>
    <row r="305" spans="1:8" s="705" customFormat="1" ht="15" customHeight="1" x14ac:dyDescent="0.25">
      <c r="A305" s="369">
        <v>288</v>
      </c>
      <c r="B305" s="369">
        <v>46</v>
      </c>
      <c r="C305" s="389" t="s">
        <v>5622</v>
      </c>
      <c r="D305" s="389" t="s">
        <v>5623</v>
      </c>
      <c r="E305" s="389" t="s">
        <v>423</v>
      </c>
      <c r="F305" s="380">
        <v>85</v>
      </c>
      <c r="G305" s="706" t="str">
        <f t="shared" si="6"/>
        <v>Tốt</v>
      </c>
      <c r="H305" s="369"/>
    </row>
    <row r="306" spans="1:8" s="705" customFormat="1" ht="15" customHeight="1" x14ac:dyDescent="0.25">
      <c r="A306" s="369">
        <v>289</v>
      </c>
      <c r="B306" s="369">
        <v>47</v>
      </c>
      <c r="C306" s="389" t="s">
        <v>5624</v>
      </c>
      <c r="D306" s="389" t="s">
        <v>241</v>
      </c>
      <c r="E306" s="389" t="s">
        <v>423</v>
      </c>
      <c r="F306" s="380">
        <v>85</v>
      </c>
      <c r="G306" s="706" t="str">
        <f t="shared" si="6"/>
        <v>Tốt</v>
      </c>
      <c r="H306" s="369"/>
    </row>
    <row r="307" spans="1:8" s="705" customFormat="1" ht="15" customHeight="1" x14ac:dyDescent="0.25">
      <c r="A307" s="369">
        <v>290</v>
      </c>
      <c r="B307" s="369">
        <v>48</v>
      </c>
      <c r="C307" s="389" t="s">
        <v>5625</v>
      </c>
      <c r="D307" s="389" t="s">
        <v>348</v>
      </c>
      <c r="E307" s="389" t="s">
        <v>117</v>
      </c>
      <c r="F307" s="380">
        <v>80</v>
      </c>
      <c r="G307" s="706" t="str">
        <f t="shared" si="6"/>
        <v>Tốt</v>
      </c>
      <c r="H307" s="369"/>
    </row>
    <row r="308" spans="1:8" s="705" customFormat="1" ht="15" customHeight="1" x14ac:dyDescent="0.25">
      <c r="A308" s="369">
        <v>291</v>
      </c>
      <c r="B308" s="369">
        <v>49</v>
      </c>
      <c r="C308" s="389" t="s">
        <v>5626</v>
      </c>
      <c r="D308" s="389" t="s">
        <v>5627</v>
      </c>
      <c r="E308" s="389" t="s">
        <v>306</v>
      </c>
      <c r="F308" s="380">
        <v>79</v>
      </c>
      <c r="G308" s="706" t="str">
        <f t="shared" si="6"/>
        <v>Khá</v>
      </c>
      <c r="H308" s="369"/>
    </row>
    <row r="309" spans="1:8" s="705" customFormat="1" ht="15" customHeight="1" x14ac:dyDescent="0.25">
      <c r="A309" s="369">
        <v>292</v>
      </c>
      <c r="B309" s="369">
        <v>50</v>
      </c>
      <c r="C309" s="389" t="s">
        <v>5628</v>
      </c>
      <c r="D309" s="389" t="s">
        <v>4163</v>
      </c>
      <c r="E309" s="389" t="s">
        <v>60</v>
      </c>
      <c r="F309" s="380">
        <v>73</v>
      </c>
      <c r="G309" s="706" t="str">
        <f t="shared" si="6"/>
        <v>Khá</v>
      </c>
      <c r="H309" s="369"/>
    </row>
    <row r="310" spans="1:8" s="705" customFormat="1" ht="15" customHeight="1" x14ac:dyDescent="0.25">
      <c r="A310" s="369">
        <v>293</v>
      </c>
      <c r="B310" s="369">
        <v>51</v>
      </c>
      <c r="C310" s="389" t="s">
        <v>5629</v>
      </c>
      <c r="D310" s="389" t="s">
        <v>1730</v>
      </c>
      <c r="E310" s="389" t="s">
        <v>60</v>
      </c>
      <c r="F310" s="380">
        <v>70</v>
      </c>
      <c r="G310" s="706" t="str">
        <f t="shared" si="6"/>
        <v>Khá</v>
      </c>
      <c r="H310" s="369"/>
    </row>
    <row r="311" spans="1:8" s="705" customFormat="1" ht="15" customHeight="1" x14ac:dyDescent="0.25">
      <c r="A311" s="369">
        <v>294</v>
      </c>
      <c r="B311" s="369">
        <v>52</v>
      </c>
      <c r="C311" s="389" t="s">
        <v>5630</v>
      </c>
      <c r="D311" s="389" t="s">
        <v>36</v>
      </c>
      <c r="E311" s="389" t="s">
        <v>60</v>
      </c>
      <c r="F311" s="380">
        <v>65</v>
      </c>
      <c r="G311" s="706" t="str">
        <f t="shared" si="6"/>
        <v>Khá</v>
      </c>
      <c r="H311" s="369"/>
    </row>
    <row r="312" spans="1:8" s="705" customFormat="1" ht="15" customHeight="1" x14ac:dyDescent="0.25">
      <c r="A312" s="369">
        <v>295</v>
      </c>
      <c r="B312" s="369">
        <v>53</v>
      </c>
      <c r="C312" s="389" t="s">
        <v>5631</v>
      </c>
      <c r="D312" s="389" t="s">
        <v>5632</v>
      </c>
      <c r="E312" s="389" t="s">
        <v>83</v>
      </c>
      <c r="F312" s="380">
        <v>90</v>
      </c>
      <c r="G312" s="706" t="str">
        <f t="shared" si="6"/>
        <v>Xuất sắc</v>
      </c>
      <c r="H312" s="369"/>
    </row>
    <row r="313" spans="1:8" s="705" customFormat="1" ht="15" customHeight="1" x14ac:dyDescent="0.25">
      <c r="A313" s="369">
        <v>296</v>
      </c>
      <c r="B313" s="369">
        <v>54</v>
      </c>
      <c r="C313" s="389" t="s">
        <v>5633</v>
      </c>
      <c r="D313" s="389" t="s">
        <v>159</v>
      </c>
      <c r="E313" s="389" t="s">
        <v>17</v>
      </c>
      <c r="F313" s="380">
        <v>75</v>
      </c>
      <c r="G313" s="706" t="str">
        <f t="shared" si="6"/>
        <v>Khá</v>
      </c>
      <c r="H313" s="369"/>
    </row>
    <row r="314" spans="1:8" s="705" customFormat="1" ht="15" customHeight="1" x14ac:dyDescent="0.25">
      <c r="A314" s="369">
        <v>297</v>
      </c>
      <c r="B314" s="369">
        <v>55</v>
      </c>
      <c r="C314" s="389" t="s">
        <v>5634</v>
      </c>
      <c r="D314" s="389" t="s">
        <v>5635</v>
      </c>
      <c r="E314" s="389" t="s">
        <v>17</v>
      </c>
      <c r="F314" s="380">
        <v>80</v>
      </c>
      <c r="G314" s="706" t="str">
        <f t="shared" si="6"/>
        <v>Tốt</v>
      </c>
      <c r="H314" s="369"/>
    </row>
    <row r="315" spans="1:8" s="705" customFormat="1" ht="15" customHeight="1" x14ac:dyDescent="0.25">
      <c r="A315" s="369">
        <v>298</v>
      </c>
      <c r="B315" s="369">
        <v>56</v>
      </c>
      <c r="C315" s="375" t="s">
        <v>5636</v>
      </c>
      <c r="D315" s="375" t="s">
        <v>2991</v>
      </c>
      <c r="E315" s="375" t="s">
        <v>61</v>
      </c>
      <c r="F315" s="380">
        <v>100</v>
      </c>
      <c r="G315" s="706" t="str">
        <f t="shared" si="6"/>
        <v>Xuất sắc</v>
      </c>
      <c r="H315" s="369"/>
    </row>
    <row r="316" spans="1:8" s="705" customFormat="1" ht="15" customHeight="1" x14ac:dyDescent="0.25">
      <c r="A316" s="369">
        <v>299</v>
      </c>
      <c r="B316" s="369">
        <v>57</v>
      </c>
      <c r="C316" s="389" t="s">
        <v>5637</v>
      </c>
      <c r="D316" s="389" t="s">
        <v>159</v>
      </c>
      <c r="E316" s="389" t="s">
        <v>61</v>
      </c>
      <c r="F316" s="380">
        <v>80</v>
      </c>
      <c r="G316" s="706" t="str">
        <f t="shared" si="6"/>
        <v>Tốt</v>
      </c>
      <c r="H316" s="369"/>
    </row>
    <row r="317" spans="1:8" s="705" customFormat="1" ht="15" customHeight="1" x14ac:dyDescent="0.25">
      <c r="A317" s="369">
        <v>300</v>
      </c>
      <c r="B317" s="369">
        <v>58</v>
      </c>
      <c r="C317" s="389" t="s">
        <v>5638</v>
      </c>
      <c r="D317" s="389" t="s">
        <v>85</v>
      </c>
      <c r="E317" s="389" t="s">
        <v>166</v>
      </c>
      <c r="F317" s="380">
        <v>84</v>
      </c>
      <c r="G317" s="706" t="str">
        <f t="shared" si="6"/>
        <v>Tốt</v>
      </c>
      <c r="H317" s="369"/>
    </row>
    <row r="318" spans="1:8" s="705" customFormat="1" ht="15" customHeight="1" x14ac:dyDescent="0.25">
      <c r="A318" s="369">
        <v>301</v>
      </c>
      <c r="B318" s="369">
        <v>59</v>
      </c>
      <c r="C318" s="389" t="s">
        <v>5639</v>
      </c>
      <c r="D318" s="389" t="s">
        <v>48</v>
      </c>
      <c r="E318" s="389" t="s">
        <v>160</v>
      </c>
      <c r="F318" s="380">
        <v>82</v>
      </c>
      <c r="G318" s="706" t="str">
        <f t="shared" si="6"/>
        <v>Tốt</v>
      </c>
      <c r="H318" s="369"/>
    </row>
    <row r="319" spans="1:8" s="705" customFormat="1" ht="15" customHeight="1" x14ac:dyDescent="0.25">
      <c r="A319" s="369">
        <v>302</v>
      </c>
      <c r="B319" s="369">
        <v>60</v>
      </c>
      <c r="C319" s="389" t="s">
        <v>5640</v>
      </c>
      <c r="D319" s="389" t="s">
        <v>2297</v>
      </c>
      <c r="E319" s="389" t="s">
        <v>23</v>
      </c>
      <c r="F319" s="380">
        <v>75</v>
      </c>
      <c r="G319" s="706" t="str">
        <f t="shared" si="6"/>
        <v>Khá</v>
      </c>
      <c r="H319" s="369"/>
    </row>
    <row r="320" spans="1:8" s="705" customFormat="1" ht="15" customHeight="1" x14ac:dyDescent="0.25">
      <c r="A320" s="369">
        <v>303</v>
      </c>
      <c r="B320" s="369">
        <v>61</v>
      </c>
      <c r="C320" s="389" t="s">
        <v>5641</v>
      </c>
      <c r="D320" s="389" t="s">
        <v>18</v>
      </c>
      <c r="E320" s="389" t="s">
        <v>23</v>
      </c>
      <c r="F320" s="380">
        <v>80</v>
      </c>
      <c r="G320" s="706" t="str">
        <f t="shared" si="6"/>
        <v>Tốt</v>
      </c>
      <c r="H320" s="369"/>
    </row>
    <row r="321" spans="1:8" s="705" customFormat="1" ht="15" customHeight="1" x14ac:dyDescent="0.25">
      <c r="A321" s="369">
        <v>304</v>
      </c>
      <c r="B321" s="369">
        <v>62</v>
      </c>
      <c r="C321" s="389" t="s">
        <v>5642</v>
      </c>
      <c r="D321" s="389" t="s">
        <v>57</v>
      </c>
      <c r="E321" s="389" t="s">
        <v>63</v>
      </c>
      <c r="F321" s="380">
        <v>80</v>
      </c>
      <c r="G321" s="706" t="str">
        <f t="shared" si="6"/>
        <v>Tốt</v>
      </c>
      <c r="H321" s="369"/>
    </row>
    <row r="322" spans="1:8" s="705" customFormat="1" ht="15" customHeight="1" x14ac:dyDescent="0.25">
      <c r="A322" s="369">
        <v>305</v>
      </c>
      <c r="B322" s="369">
        <v>63</v>
      </c>
      <c r="C322" s="389" t="s">
        <v>5643</v>
      </c>
      <c r="D322" s="389" t="s">
        <v>5644</v>
      </c>
      <c r="E322" s="389" t="s">
        <v>1160</v>
      </c>
      <c r="F322" s="380">
        <v>60</v>
      </c>
      <c r="G322" s="706" t="str">
        <f t="shared" si="6"/>
        <v>Trung bình</v>
      </c>
      <c r="H322" s="369"/>
    </row>
    <row r="323" spans="1:8" s="705" customFormat="1" ht="15" customHeight="1" x14ac:dyDescent="0.25">
      <c r="A323" s="369">
        <v>306</v>
      </c>
      <c r="B323" s="369">
        <v>64</v>
      </c>
      <c r="C323" s="389" t="s">
        <v>5645</v>
      </c>
      <c r="D323" s="389" t="s">
        <v>200</v>
      </c>
      <c r="E323" s="389" t="s">
        <v>64</v>
      </c>
      <c r="F323" s="380">
        <v>60</v>
      </c>
      <c r="G323" s="706" t="str">
        <f t="shared" si="6"/>
        <v>Trung bình</v>
      </c>
      <c r="H323" s="369"/>
    </row>
    <row r="324" spans="1:8" s="705" customFormat="1" ht="15" customHeight="1" x14ac:dyDescent="0.25">
      <c r="A324" s="369">
        <v>307</v>
      </c>
      <c r="B324" s="369">
        <v>65</v>
      </c>
      <c r="C324" s="389" t="s">
        <v>5646</v>
      </c>
      <c r="D324" s="389" t="s">
        <v>1783</v>
      </c>
      <c r="E324" s="389" t="s">
        <v>12</v>
      </c>
      <c r="F324" s="380">
        <v>100</v>
      </c>
      <c r="G324" s="706" t="str">
        <f t="shared" ref="G324:G365" si="7">IF(F324&gt;=90,"Xuất sắc",IF(F324&gt;=80,"Tốt",IF(F324&gt;=65,"Khá",IF(F324&gt;=50,"Trung bình",IF(F324&gt;=35,"Yếu","Kém")))))</f>
        <v>Xuất sắc</v>
      </c>
      <c r="H324" s="369"/>
    </row>
    <row r="325" spans="1:8" s="705" customFormat="1" ht="15" customHeight="1" x14ac:dyDescent="0.25">
      <c r="A325" s="369">
        <v>308</v>
      </c>
      <c r="B325" s="369">
        <v>66</v>
      </c>
      <c r="C325" s="389" t="s">
        <v>5647</v>
      </c>
      <c r="D325" s="389" t="s">
        <v>5648</v>
      </c>
      <c r="E325" s="389" t="s">
        <v>12</v>
      </c>
      <c r="F325" s="380">
        <v>82</v>
      </c>
      <c r="G325" s="706" t="str">
        <f t="shared" si="7"/>
        <v>Tốt</v>
      </c>
      <c r="H325" s="369"/>
    </row>
    <row r="326" spans="1:8" s="705" customFormat="1" ht="15" customHeight="1" x14ac:dyDescent="0.25">
      <c r="A326" s="369">
        <v>309</v>
      </c>
      <c r="B326" s="369">
        <v>67</v>
      </c>
      <c r="C326" s="389" t="s">
        <v>5649</v>
      </c>
      <c r="D326" s="389" t="s">
        <v>71</v>
      </c>
      <c r="E326" s="389" t="s">
        <v>12</v>
      </c>
      <c r="F326" s="380">
        <v>75</v>
      </c>
      <c r="G326" s="706" t="str">
        <f t="shared" si="7"/>
        <v>Khá</v>
      </c>
      <c r="H326" s="369"/>
    </row>
    <row r="327" spans="1:8" s="705" customFormat="1" ht="15" customHeight="1" x14ac:dyDescent="0.25">
      <c r="A327" s="369">
        <v>310</v>
      </c>
      <c r="B327" s="369">
        <v>68</v>
      </c>
      <c r="C327" s="389" t="s">
        <v>5650</v>
      </c>
      <c r="D327" s="389" t="s">
        <v>88</v>
      </c>
      <c r="E327" s="389" t="s">
        <v>12</v>
      </c>
      <c r="F327" s="380">
        <v>80</v>
      </c>
      <c r="G327" s="706" t="str">
        <f t="shared" si="7"/>
        <v>Tốt</v>
      </c>
      <c r="H327" s="369"/>
    </row>
    <row r="328" spans="1:8" s="705" customFormat="1" ht="15" customHeight="1" x14ac:dyDescent="0.25">
      <c r="A328" s="369">
        <v>311</v>
      </c>
      <c r="B328" s="369">
        <v>69</v>
      </c>
      <c r="C328" s="389" t="s">
        <v>5651</v>
      </c>
      <c r="D328" s="389" t="s">
        <v>5652</v>
      </c>
      <c r="E328" s="389" t="s">
        <v>139</v>
      </c>
      <c r="F328" s="380">
        <v>85</v>
      </c>
      <c r="G328" s="706" t="str">
        <f t="shared" si="7"/>
        <v>Tốt</v>
      </c>
      <c r="H328" s="369"/>
    </row>
    <row r="329" spans="1:8" s="705" customFormat="1" ht="15" customHeight="1" x14ac:dyDescent="0.25">
      <c r="A329" s="369">
        <v>312</v>
      </c>
      <c r="B329" s="369">
        <v>70</v>
      </c>
      <c r="C329" s="389" t="s">
        <v>5653</v>
      </c>
      <c r="D329" s="389" t="s">
        <v>74</v>
      </c>
      <c r="E329" s="389" t="s">
        <v>948</v>
      </c>
      <c r="F329" s="380">
        <v>80</v>
      </c>
      <c r="G329" s="706" t="str">
        <f t="shared" si="7"/>
        <v>Tốt</v>
      </c>
      <c r="H329" s="369"/>
    </row>
    <row r="330" spans="1:8" s="705" customFormat="1" ht="15" customHeight="1" x14ac:dyDescent="0.25">
      <c r="A330" s="369">
        <v>313</v>
      </c>
      <c r="B330" s="369">
        <v>71</v>
      </c>
      <c r="C330" s="389" t="s">
        <v>5654</v>
      </c>
      <c r="D330" s="389" t="s">
        <v>5655</v>
      </c>
      <c r="E330" s="389" t="s">
        <v>177</v>
      </c>
      <c r="F330" s="380">
        <v>84</v>
      </c>
      <c r="G330" s="706" t="str">
        <f t="shared" si="7"/>
        <v>Tốt</v>
      </c>
      <c r="H330" s="369"/>
    </row>
    <row r="331" spans="1:8" s="705" customFormat="1" ht="15" customHeight="1" x14ac:dyDescent="0.25">
      <c r="A331" s="369">
        <v>314</v>
      </c>
      <c r="B331" s="369">
        <v>72</v>
      </c>
      <c r="C331" s="389" t="s">
        <v>5656</v>
      </c>
      <c r="D331" s="389" t="s">
        <v>5657</v>
      </c>
      <c r="E331" s="389" t="s">
        <v>167</v>
      </c>
      <c r="F331" s="380">
        <v>100</v>
      </c>
      <c r="G331" s="706" t="str">
        <f t="shared" si="7"/>
        <v>Xuất sắc</v>
      </c>
      <c r="H331" s="369"/>
    </row>
    <row r="332" spans="1:8" s="705" customFormat="1" ht="15" customHeight="1" x14ac:dyDescent="0.25">
      <c r="A332" s="369">
        <v>315</v>
      </c>
      <c r="B332" s="369">
        <v>73</v>
      </c>
      <c r="C332" s="389" t="s">
        <v>5658</v>
      </c>
      <c r="D332" s="389" t="s">
        <v>146</v>
      </c>
      <c r="E332" s="389" t="s">
        <v>66</v>
      </c>
      <c r="F332" s="380">
        <v>80</v>
      </c>
      <c r="G332" s="706" t="str">
        <f t="shared" si="7"/>
        <v>Tốt</v>
      </c>
      <c r="H332" s="369"/>
    </row>
    <row r="333" spans="1:8" s="705" customFormat="1" ht="15" customHeight="1" x14ac:dyDescent="0.25">
      <c r="A333" s="369"/>
      <c r="B333" s="369"/>
      <c r="C333" s="378" t="s">
        <v>5659</v>
      </c>
      <c r="D333" s="380"/>
      <c r="E333" s="381"/>
      <c r="F333" s="380"/>
      <c r="G333" s="380"/>
      <c r="H333" s="369"/>
    </row>
    <row r="334" spans="1:8" s="705" customFormat="1" ht="15" customHeight="1" x14ac:dyDescent="0.25">
      <c r="A334" s="369">
        <v>316</v>
      </c>
      <c r="B334" s="369">
        <v>1</v>
      </c>
      <c r="C334" s="397" t="s">
        <v>5660</v>
      </c>
      <c r="D334" s="397" t="s">
        <v>5661</v>
      </c>
      <c r="E334" s="397" t="s">
        <v>34</v>
      </c>
      <c r="F334" s="380">
        <v>85</v>
      </c>
      <c r="G334" s="369" t="str">
        <f t="shared" ref="G334:G397" si="8">IF(F334&gt;=90,"Xuất sắc",IF(F334&gt;=80,"Tốt",IF(F334&gt;=65,"Khá",IF(F334&gt;=50,"Trung bình",IF(F334&gt;=35,"Yếu","Kém")))))</f>
        <v>Tốt</v>
      </c>
      <c r="H334" s="369"/>
    </row>
    <row r="335" spans="1:8" s="705" customFormat="1" ht="15" customHeight="1" x14ac:dyDescent="0.25">
      <c r="A335" s="369">
        <v>317</v>
      </c>
      <c r="B335" s="369">
        <v>2</v>
      </c>
      <c r="C335" s="397" t="s">
        <v>5662</v>
      </c>
      <c r="D335" s="397" t="s">
        <v>5663</v>
      </c>
      <c r="E335" s="397" t="s">
        <v>34</v>
      </c>
      <c r="F335" s="380">
        <v>99</v>
      </c>
      <c r="G335" s="369" t="str">
        <f t="shared" si="8"/>
        <v>Xuất sắc</v>
      </c>
      <c r="H335" s="369"/>
    </row>
    <row r="336" spans="1:8" s="705" customFormat="1" ht="15" customHeight="1" x14ac:dyDescent="0.25">
      <c r="A336" s="369">
        <v>318</v>
      </c>
      <c r="B336" s="369">
        <v>3</v>
      </c>
      <c r="C336" s="397" t="s">
        <v>5664</v>
      </c>
      <c r="D336" s="397" t="s">
        <v>376</v>
      </c>
      <c r="E336" s="397" t="s">
        <v>34</v>
      </c>
      <c r="F336" s="380">
        <v>90</v>
      </c>
      <c r="G336" s="369" t="str">
        <f t="shared" si="8"/>
        <v>Xuất sắc</v>
      </c>
      <c r="H336" s="369"/>
    </row>
    <row r="337" spans="1:8" s="705" customFormat="1" ht="15" customHeight="1" x14ac:dyDescent="0.25">
      <c r="A337" s="369">
        <v>319</v>
      </c>
      <c r="B337" s="369">
        <v>4</v>
      </c>
      <c r="C337" s="397" t="s">
        <v>5665</v>
      </c>
      <c r="D337" s="397" t="s">
        <v>230</v>
      </c>
      <c r="E337" s="397" t="s">
        <v>129</v>
      </c>
      <c r="F337" s="380">
        <v>90</v>
      </c>
      <c r="G337" s="369" t="str">
        <f t="shared" si="8"/>
        <v>Xuất sắc</v>
      </c>
      <c r="H337" s="369"/>
    </row>
    <row r="338" spans="1:8" s="705" customFormat="1" ht="15" customHeight="1" x14ac:dyDescent="0.25">
      <c r="A338" s="369">
        <v>320</v>
      </c>
      <c r="B338" s="369">
        <v>5</v>
      </c>
      <c r="C338" s="397" t="s">
        <v>5666</v>
      </c>
      <c r="D338" s="397" t="s">
        <v>18</v>
      </c>
      <c r="E338" s="397" t="s">
        <v>6</v>
      </c>
      <c r="F338" s="380">
        <v>90</v>
      </c>
      <c r="G338" s="369" t="str">
        <f t="shared" si="8"/>
        <v>Xuất sắc</v>
      </c>
      <c r="H338" s="369"/>
    </row>
    <row r="339" spans="1:8" s="705" customFormat="1" ht="15" customHeight="1" x14ac:dyDescent="0.25">
      <c r="A339" s="369">
        <v>321</v>
      </c>
      <c r="B339" s="369">
        <v>6</v>
      </c>
      <c r="C339" s="397" t="s">
        <v>5667</v>
      </c>
      <c r="D339" s="397" t="s">
        <v>5668</v>
      </c>
      <c r="E339" s="397" t="s">
        <v>308</v>
      </c>
      <c r="F339" s="380">
        <v>90</v>
      </c>
      <c r="G339" s="369" t="str">
        <f t="shared" si="8"/>
        <v>Xuất sắc</v>
      </c>
      <c r="H339" s="369"/>
    </row>
    <row r="340" spans="1:8" s="700" customFormat="1" ht="15" customHeight="1" x14ac:dyDescent="0.25">
      <c r="A340" s="369">
        <v>322</v>
      </c>
      <c r="B340" s="369">
        <v>7</v>
      </c>
      <c r="C340" s="389" t="s">
        <v>5669</v>
      </c>
      <c r="D340" s="389" t="s">
        <v>5670</v>
      </c>
      <c r="E340" s="389" t="s">
        <v>214</v>
      </c>
      <c r="F340" s="380">
        <v>64</v>
      </c>
      <c r="G340" s="369" t="str">
        <f t="shared" si="8"/>
        <v>Trung bình</v>
      </c>
      <c r="H340" s="369" t="s">
        <v>111</v>
      </c>
    </row>
    <row r="341" spans="1:8" s="705" customFormat="1" ht="15" customHeight="1" x14ac:dyDescent="0.25">
      <c r="A341" s="369">
        <v>323</v>
      </c>
      <c r="B341" s="369">
        <v>8</v>
      </c>
      <c r="C341" s="397" t="s">
        <v>5671</v>
      </c>
      <c r="D341" s="397" t="s">
        <v>18</v>
      </c>
      <c r="E341" s="397" t="s">
        <v>4993</v>
      </c>
      <c r="F341" s="380">
        <v>90</v>
      </c>
      <c r="G341" s="369" t="str">
        <f t="shared" si="8"/>
        <v>Xuất sắc</v>
      </c>
      <c r="H341" s="369"/>
    </row>
    <row r="342" spans="1:8" s="705" customFormat="1" ht="15" customHeight="1" x14ac:dyDescent="0.25">
      <c r="A342" s="369">
        <v>324</v>
      </c>
      <c r="B342" s="369">
        <v>9</v>
      </c>
      <c r="C342" s="397" t="s">
        <v>5672</v>
      </c>
      <c r="D342" s="397" t="s">
        <v>380</v>
      </c>
      <c r="E342" s="397" t="s">
        <v>343</v>
      </c>
      <c r="F342" s="380">
        <v>70</v>
      </c>
      <c r="G342" s="369" t="str">
        <f t="shared" si="8"/>
        <v>Khá</v>
      </c>
      <c r="H342" s="369"/>
    </row>
    <row r="343" spans="1:8" s="705" customFormat="1" ht="15" customHeight="1" x14ac:dyDescent="0.25">
      <c r="A343" s="369">
        <v>325</v>
      </c>
      <c r="B343" s="369">
        <v>10</v>
      </c>
      <c r="C343" s="397" t="s">
        <v>5673</v>
      </c>
      <c r="D343" s="397" t="s">
        <v>110</v>
      </c>
      <c r="E343" s="397" t="s">
        <v>27</v>
      </c>
      <c r="F343" s="380">
        <v>90</v>
      </c>
      <c r="G343" s="369" t="str">
        <f t="shared" si="8"/>
        <v>Xuất sắc</v>
      </c>
      <c r="H343" s="369"/>
    </row>
    <row r="344" spans="1:8" s="705" customFormat="1" ht="15" customHeight="1" x14ac:dyDescent="0.25">
      <c r="A344" s="369">
        <v>326</v>
      </c>
      <c r="B344" s="369">
        <v>11</v>
      </c>
      <c r="C344" s="397" t="s">
        <v>5674</v>
      </c>
      <c r="D344" s="397" t="s">
        <v>386</v>
      </c>
      <c r="E344" s="397" t="s">
        <v>39</v>
      </c>
      <c r="F344" s="380">
        <v>80</v>
      </c>
      <c r="G344" s="369" t="str">
        <f t="shared" si="8"/>
        <v>Tốt</v>
      </c>
      <c r="H344" s="369"/>
    </row>
    <row r="345" spans="1:8" s="705" customFormat="1" ht="15" customHeight="1" x14ac:dyDescent="0.25">
      <c r="A345" s="369">
        <v>327</v>
      </c>
      <c r="B345" s="369">
        <v>12</v>
      </c>
      <c r="C345" s="397" t="s">
        <v>5675</v>
      </c>
      <c r="D345" s="397" t="s">
        <v>5676</v>
      </c>
      <c r="E345" s="397" t="s">
        <v>7</v>
      </c>
      <c r="F345" s="380">
        <v>89</v>
      </c>
      <c r="G345" s="369" t="str">
        <f t="shared" si="8"/>
        <v>Tốt</v>
      </c>
      <c r="H345" s="369"/>
    </row>
    <row r="346" spans="1:8" s="705" customFormat="1" ht="15" customHeight="1" x14ac:dyDescent="0.25">
      <c r="A346" s="369">
        <v>328</v>
      </c>
      <c r="B346" s="369">
        <v>13</v>
      </c>
      <c r="C346" s="397" t="s">
        <v>5677</v>
      </c>
      <c r="D346" s="397" t="s">
        <v>5678</v>
      </c>
      <c r="E346" s="397" t="s">
        <v>14</v>
      </c>
      <c r="F346" s="380">
        <v>90</v>
      </c>
      <c r="G346" s="369" t="str">
        <f t="shared" si="8"/>
        <v>Xuất sắc</v>
      </c>
      <c r="H346" s="369"/>
    </row>
    <row r="347" spans="1:8" s="705" customFormat="1" ht="15" customHeight="1" x14ac:dyDescent="0.25">
      <c r="A347" s="369">
        <v>329</v>
      </c>
      <c r="B347" s="369">
        <v>14</v>
      </c>
      <c r="C347" s="505" t="s">
        <v>5679</v>
      </c>
      <c r="D347" s="397" t="s">
        <v>36</v>
      </c>
      <c r="E347" s="397" t="s">
        <v>14</v>
      </c>
      <c r="F347" s="380">
        <v>89</v>
      </c>
      <c r="G347" s="369" t="str">
        <f t="shared" si="8"/>
        <v>Tốt</v>
      </c>
      <c r="H347" s="369"/>
    </row>
    <row r="348" spans="1:8" s="705" customFormat="1" ht="15" customHeight="1" x14ac:dyDescent="0.25">
      <c r="A348" s="369">
        <v>330</v>
      </c>
      <c r="B348" s="369">
        <v>15</v>
      </c>
      <c r="C348" s="397" t="s">
        <v>5680</v>
      </c>
      <c r="D348" s="397" t="s">
        <v>186</v>
      </c>
      <c r="E348" s="397" t="s">
        <v>45</v>
      </c>
      <c r="F348" s="380">
        <v>90</v>
      </c>
      <c r="G348" s="369" t="str">
        <f t="shared" si="8"/>
        <v>Xuất sắc</v>
      </c>
      <c r="H348" s="369"/>
    </row>
    <row r="349" spans="1:8" s="705" customFormat="1" ht="15" customHeight="1" x14ac:dyDescent="0.25">
      <c r="A349" s="369">
        <v>331</v>
      </c>
      <c r="B349" s="369">
        <v>16</v>
      </c>
      <c r="C349" s="397" t="s">
        <v>5681</v>
      </c>
      <c r="D349" s="397" t="s">
        <v>186</v>
      </c>
      <c r="E349" s="397" t="s">
        <v>45</v>
      </c>
      <c r="F349" s="380">
        <v>95</v>
      </c>
      <c r="G349" s="369" t="str">
        <f t="shared" si="8"/>
        <v>Xuất sắc</v>
      </c>
      <c r="H349" s="369"/>
    </row>
    <row r="350" spans="1:8" s="705" customFormat="1" ht="15" customHeight="1" x14ac:dyDescent="0.25">
      <c r="A350" s="369">
        <v>332</v>
      </c>
      <c r="B350" s="369">
        <v>17</v>
      </c>
      <c r="C350" s="397" t="s">
        <v>5682</v>
      </c>
      <c r="D350" s="397" t="s">
        <v>176</v>
      </c>
      <c r="E350" s="397" t="s">
        <v>95</v>
      </c>
      <c r="F350" s="380">
        <v>96</v>
      </c>
      <c r="G350" s="369" t="str">
        <f t="shared" si="8"/>
        <v>Xuất sắc</v>
      </c>
      <c r="H350" s="369"/>
    </row>
    <row r="351" spans="1:8" s="705" customFormat="1" ht="15" customHeight="1" x14ac:dyDescent="0.25">
      <c r="A351" s="369">
        <v>333</v>
      </c>
      <c r="B351" s="369">
        <v>18</v>
      </c>
      <c r="C351" s="505" t="s">
        <v>5683</v>
      </c>
      <c r="D351" s="397" t="s">
        <v>5684</v>
      </c>
      <c r="E351" s="397" t="s">
        <v>95</v>
      </c>
      <c r="F351" s="380">
        <v>89</v>
      </c>
      <c r="G351" s="369" t="str">
        <f t="shared" si="8"/>
        <v>Tốt</v>
      </c>
      <c r="H351" s="369"/>
    </row>
    <row r="352" spans="1:8" s="705" customFormat="1" ht="15" customHeight="1" x14ac:dyDescent="0.25">
      <c r="A352" s="369">
        <v>334</v>
      </c>
      <c r="B352" s="369">
        <v>19</v>
      </c>
      <c r="C352" s="397" t="s">
        <v>5685</v>
      </c>
      <c r="D352" s="397" t="s">
        <v>447</v>
      </c>
      <c r="E352" s="397" t="s">
        <v>202</v>
      </c>
      <c r="F352" s="380">
        <v>89</v>
      </c>
      <c r="G352" s="369" t="str">
        <f t="shared" si="8"/>
        <v>Tốt</v>
      </c>
      <c r="H352" s="369"/>
    </row>
    <row r="353" spans="1:8" s="705" customFormat="1" ht="15" customHeight="1" x14ac:dyDescent="0.25">
      <c r="A353" s="369">
        <v>335</v>
      </c>
      <c r="B353" s="369">
        <v>20</v>
      </c>
      <c r="C353" s="397" t="s">
        <v>5686</v>
      </c>
      <c r="D353" s="397" t="s">
        <v>5687</v>
      </c>
      <c r="E353" s="397" t="s">
        <v>15</v>
      </c>
      <c r="F353" s="380">
        <v>90</v>
      </c>
      <c r="G353" s="369" t="str">
        <f t="shared" si="8"/>
        <v>Xuất sắc</v>
      </c>
      <c r="H353" s="369"/>
    </row>
    <row r="354" spans="1:8" s="705" customFormat="1" ht="15" customHeight="1" x14ac:dyDescent="0.25">
      <c r="A354" s="369">
        <v>336</v>
      </c>
      <c r="B354" s="369">
        <v>21</v>
      </c>
      <c r="C354" s="397" t="s">
        <v>5688</v>
      </c>
      <c r="D354" s="397" t="s">
        <v>5689</v>
      </c>
      <c r="E354" s="397" t="s">
        <v>15</v>
      </c>
      <c r="F354" s="380">
        <v>94</v>
      </c>
      <c r="G354" s="369" t="str">
        <f t="shared" si="8"/>
        <v>Xuất sắc</v>
      </c>
      <c r="H354" s="369"/>
    </row>
    <row r="355" spans="1:8" s="705" customFormat="1" ht="15" customHeight="1" x14ac:dyDescent="0.25">
      <c r="A355" s="369">
        <v>337</v>
      </c>
      <c r="B355" s="369">
        <v>22</v>
      </c>
      <c r="C355" s="397" t="s">
        <v>5690</v>
      </c>
      <c r="D355" s="397" t="s">
        <v>5691</v>
      </c>
      <c r="E355" s="397" t="s">
        <v>29</v>
      </c>
      <c r="F355" s="380">
        <v>90</v>
      </c>
      <c r="G355" s="369" t="str">
        <f t="shared" si="8"/>
        <v>Xuất sắc</v>
      </c>
      <c r="H355" s="369"/>
    </row>
    <row r="356" spans="1:8" s="705" customFormat="1" ht="15" customHeight="1" x14ac:dyDescent="0.25">
      <c r="A356" s="369">
        <v>338</v>
      </c>
      <c r="B356" s="369">
        <v>23</v>
      </c>
      <c r="C356" s="397" t="s">
        <v>5692</v>
      </c>
      <c r="D356" s="397" t="s">
        <v>88</v>
      </c>
      <c r="E356" s="397" t="s">
        <v>47</v>
      </c>
      <c r="F356" s="380">
        <v>89</v>
      </c>
      <c r="G356" s="369" t="str">
        <f t="shared" si="8"/>
        <v>Tốt</v>
      </c>
      <c r="H356" s="369"/>
    </row>
    <row r="357" spans="1:8" s="705" customFormat="1" ht="15" customHeight="1" x14ac:dyDescent="0.25">
      <c r="A357" s="369">
        <v>339</v>
      </c>
      <c r="B357" s="369">
        <v>24</v>
      </c>
      <c r="C357" s="397" t="s">
        <v>5693</v>
      </c>
      <c r="D357" s="397" t="s">
        <v>5694</v>
      </c>
      <c r="E357" s="397" t="s">
        <v>20</v>
      </c>
      <c r="F357" s="380">
        <v>89</v>
      </c>
      <c r="G357" s="369" t="str">
        <f t="shared" si="8"/>
        <v>Tốt</v>
      </c>
      <c r="H357" s="369"/>
    </row>
    <row r="358" spans="1:8" s="705" customFormat="1" ht="15" customHeight="1" x14ac:dyDescent="0.25">
      <c r="A358" s="369">
        <v>340</v>
      </c>
      <c r="B358" s="369">
        <v>25</v>
      </c>
      <c r="C358" s="397" t="s">
        <v>5695</v>
      </c>
      <c r="D358" s="397" t="s">
        <v>162</v>
      </c>
      <c r="E358" s="397" t="s">
        <v>312</v>
      </c>
      <c r="F358" s="380">
        <v>91</v>
      </c>
      <c r="G358" s="369" t="str">
        <f t="shared" si="8"/>
        <v>Xuất sắc</v>
      </c>
      <c r="H358" s="369"/>
    </row>
    <row r="359" spans="1:8" s="705" customFormat="1" ht="15" customHeight="1" x14ac:dyDescent="0.25">
      <c r="A359" s="369">
        <v>341</v>
      </c>
      <c r="B359" s="369">
        <v>26</v>
      </c>
      <c r="C359" s="397" t="s">
        <v>5696</v>
      </c>
      <c r="D359" s="397" t="s">
        <v>18</v>
      </c>
      <c r="E359" s="397" t="s">
        <v>51</v>
      </c>
      <c r="F359" s="380">
        <v>91</v>
      </c>
      <c r="G359" s="369" t="str">
        <f t="shared" si="8"/>
        <v>Xuất sắc</v>
      </c>
      <c r="H359" s="369"/>
    </row>
    <row r="360" spans="1:8" s="700" customFormat="1" ht="15" customHeight="1" x14ac:dyDescent="0.25">
      <c r="A360" s="369">
        <v>342</v>
      </c>
      <c r="B360" s="369">
        <v>27</v>
      </c>
      <c r="C360" s="389" t="s">
        <v>5697</v>
      </c>
      <c r="D360" s="389" t="s">
        <v>5515</v>
      </c>
      <c r="E360" s="389" t="s">
        <v>156</v>
      </c>
      <c r="F360" s="380">
        <v>65</v>
      </c>
      <c r="G360" s="369" t="str">
        <f t="shared" si="8"/>
        <v>Khá</v>
      </c>
      <c r="H360" s="369" t="s">
        <v>111</v>
      </c>
    </row>
    <row r="361" spans="1:8" s="700" customFormat="1" ht="15" customHeight="1" x14ac:dyDescent="0.25">
      <c r="A361" s="369">
        <v>343</v>
      </c>
      <c r="B361" s="369">
        <v>28</v>
      </c>
      <c r="C361" s="389" t="s">
        <v>5698</v>
      </c>
      <c r="D361" s="389" t="s">
        <v>5699</v>
      </c>
      <c r="E361" s="389" t="s">
        <v>156</v>
      </c>
      <c r="F361" s="380">
        <v>65</v>
      </c>
      <c r="G361" s="369" t="str">
        <f t="shared" si="8"/>
        <v>Khá</v>
      </c>
      <c r="H361" s="369" t="s">
        <v>111</v>
      </c>
    </row>
    <row r="362" spans="1:8" s="700" customFormat="1" ht="15" customHeight="1" x14ac:dyDescent="0.25">
      <c r="A362" s="369">
        <v>344</v>
      </c>
      <c r="B362" s="369">
        <v>29</v>
      </c>
      <c r="C362" s="389" t="s">
        <v>5700</v>
      </c>
      <c r="D362" s="389" t="s">
        <v>389</v>
      </c>
      <c r="E362" s="389" t="s">
        <v>21</v>
      </c>
      <c r="F362" s="380">
        <v>65</v>
      </c>
      <c r="G362" s="369" t="str">
        <f t="shared" si="8"/>
        <v>Khá</v>
      </c>
      <c r="H362" s="369" t="s">
        <v>111</v>
      </c>
    </row>
    <row r="363" spans="1:8" s="705" customFormat="1" ht="15" customHeight="1" x14ac:dyDescent="0.25">
      <c r="A363" s="369">
        <v>345</v>
      </c>
      <c r="B363" s="369">
        <v>30</v>
      </c>
      <c r="C363" s="397" t="s">
        <v>5701</v>
      </c>
      <c r="D363" s="397" t="s">
        <v>46</v>
      </c>
      <c r="E363" s="397" t="s">
        <v>21</v>
      </c>
      <c r="F363" s="380">
        <v>96</v>
      </c>
      <c r="G363" s="369" t="str">
        <f t="shared" si="8"/>
        <v>Xuất sắc</v>
      </c>
      <c r="H363" s="369"/>
    </row>
    <row r="364" spans="1:8" s="705" customFormat="1" ht="15" customHeight="1" x14ac:dyDescent="0.25">
      <c r="A364" s="369">
        <v>346</v>
      </c>
      <c r="B364" s="369">
        <v>31</v>
      </c>
      <c r="C364" s="397" t="s">
        <v>5702</v>
      </c>
      <c r="D364" s="397" t="s">
        <v>5703</v>
      </c>
      <c r="E364" s="397" t="s">
        <v>54</v>
      </c>
      <c r="F364" s="380">
        <v>95</v>
      </c>
      <c r="G364" s="369" t="str">
        <f t="shared" si="8"/>
        <v>Xuất sắc</v>
      </c>
      <c r="H364" s="369"/>
    </row>
    <row r="365" spans="1:8" s="705" customFormat="1" ht="15" customHeight="1" x14ac:dyDescent="0.25">
      <c r="A365" s="369">
        <v>347</v>
      </c>
      <c r="B365" s="369">
        <v>32</v>
      </c>
      <c r="C365" s="397" t="s">
        <v>5704</v>
      </c>
      <c r="D365" s="397" t="s">
        <v>171</v>
      </c>
      <c r="E365" s="397" t="s">
        <v>8</v>
      </c>
      <c r="F365" s="380">
        <v>95</v>
      </c>
      <c r="G365" s="369" t="str">
        <f t="shared" si="8"/>
        <v>Xuất sắc</v>
      </c>
      <c r="H365" s="369"/>
    </row>
    <row r="366" spans="1:8" s="705" customFormat="1" ht="15" customHeight="1" x14ac:dyDescent="0.25">
      <c r="A366" s="369">
        <v>348</v>
      </c>
      <c r="B366" s="369">
        <v>33</v>
      </c>
      <c r="C366" s="397" t="s">
        <v>5705</v>
      </c>
      <c r="D366" s="397" t="s">
        <v>145</v>
      </c>
      <c r="E366" s="397" t="s">
        <v>8</v>
      </c>
      <c r="F366" s="380">
        <v>90</v>
      </c>
      <c r="G366" s="369" t="str">
        <f t="shared" si="8"/>
        <v>Xuất sắc</v>
      </c>
      <c r="H366" s="369"/>
    </row>
    <row r="367" spans="1:8" s="705" customFormat="1" ht="15" customHeight="1" x14ac:dyDescent="0.25">
      <c r="A367" s="369">
        <v>349</v>
      </c>
      <c r="B367" s="369">
        <v>34</v>
      </c>
      <c r="C367" s="397" t="s">
        <v>5706</v>
      </c>
      <c r="D367" s="397" t="s">
        <v>145</v>
      </c>
      <c r="E367" s="397" t="s">
        <v>8</v>
      </c>
      <c r="F367" s="380">
        <v>90</v>
      </c>
      <c r="G367" s="369" t="str">
        <f t="shared" si="8"/>
        <v>Xuất sắc</v>
      </c>
      <c r="H367" s="717"/>
    </row>
    <row r="368" spans="1:8" s="705" customFormat="1" ht="15" customHeight="1" x14ac:dyDescent="0.25">
      <c r="A368" s="369">
        <v>350</v>
      </c>
      <c r="B368" s="369">
        <v>35</v>
      </c>
      <c r="C368" s="718" t="s">
        <v>5707</v>
      </c>
      <c r="D368" s="397" t="s">
        <v>273</v>
      </c>
      <c r="E368" s="397" t="s">
        <v>8</v>
      </c>
      <c r="F368" s="380">
        <v>89</v>
      </c>
      <c r="G368" s="369" t="str">
        <f t="shared" si="8"/>
        <v>Tốt</v>
      </c>
      <c r="H368" s="369"/>
    </row>
    <row r="369" spans="1:8" s="700" customFormat="1" ht="15" customHeight="1" x14ac:dyDescent="0.25">
      <c r="A369" s="369">
        <v>351</v>
      </c>
      <c r="B369" s="369">
        <v>36</v>
      </c>
      <c r="C369" s="389" t="s">
        <v>5708</v>
      </c>
      <c r="D369" s="375" t="s">
        <v>5709</v>
      </c>
      <c r="E369" s="375" t="s">
        <v>8</v>
      </c>
      <c r="F369" s="380">
        <v>89</v>
      </c>
      <c r="G369" s="369" t="str">
        <f t="shared" si="8"/>
        <v>Tốt</v>
      </c>
      <c r="H369" s="369"/>
    </row>
    <row r="370" spans="1:8" s="705" customFormat="1" ht="15" customHeight="1" x14ac:dyDescent="0.25">
      <c r="A370" s="369">
        <v>352</v>
      </c>
      <c r="B370" s="369">
        <v>37</v>
      </c>
      <c r="C370" s="397" t="s">
        <v>5710</v>
      </c>
      <c r="D370" s="397" t="s">
        <v>5711</v>
      </c>
      <c r="E370" s="397" t="s">
        <v>8</v>
      </c>
      <c r="F370" s="380">
        <v>95</v>
      </c>
      <c r="G370" s="369" t="str">
        <f t="shared" si="8"/>
        <v>Xuất sắc</v>
      </c>
      <c r="H370" s="369"/>
    </row>
    <row r="371" spans="1:8" s="705" customFormat="1" ht="15" customHeight="1" x14ac:dyDescent="0.25">
      <c r="A371" s="369">
        <v>353</v>
      </c>
      <c r="B371" s="369">
        <v>38</v>
      </c>
      <c r="C371" s="397" t="s">
        <v>5712</v>
      </c>
      <c r="D371" s="397" t="s">
        <v>18</v>
      </c>
      <c r="E371" s="397" t="s">
        <v>101</v>
      </c>
      <c r="F371" s="380">
        <v>80</v>
      </c>
      <c r="G371" s="369" t="str">
        <f t="shared" si="8"/>
        <v>Tốt</v>
      </c>
      <c r="H371" s="369"/>
    </row>
    <row r="372" spans="1:8" s="705" customFormat="1" ht="15" customHeight="1" x14ac:dyDescent="0.25">
      <c r="A372" s="369">
        <v>354</v>
      </c>
      <c r="B372" s="369">
        <v>39</v>
      </c>
      <c r="C372" s="718" t="s">
        <v>5713</v>
      </c>
      <c r="D372" s="397" t="s">
        <v>5714</v>
      </c>
      <c r="E372" s="397" t="s">
        <v>223</v>
      </c>
      <c r="F372" s="380">
        <v>90</v>
      </c>
      <c r="G372" s="369" t="str">
        <f t="shared" si="8"/>
        <v>Xuất sắc</v>
      </c>
      <c r="H372" s="369"/>
    </row>
    <row r="373" spans="1:8" s="710" customFormat="1" ht="15" customHeight="1" x14ac:dyDescent="0.25">
      <c r="A373" s="369">
        <v>355</v>
      </c>
      <c r="B373" s="369">
        <v>40</v>
      </c>
      <c r="C373" s="397" t="s">
        <v>5715</v>
      </c>
      <c r="D373" s="397" t="s">
        <v>5716</v>
      </c>
      <c r="E373" s="397" t="s">
        <v>80</v>
      </c>
      <c r="F373" s="380">
        <v>89</v>
      </c>
      <c r="G373" s="369" t="str">
        <f t="shared" si="8"/>
        <v>Tốt</v>
      </c>
      <c r="H373" s="369"/>
    </row>
    <row r="374" spans="1:8" s="705" customFormat="1" ht="15" customHeight="1" x14ac:dyDescent="0.25">
      <c r="A374" s="369">
        <v>356</v>
      </c>
      <c r="B374" s="369">
        <v>41</v>
      </c>
      <c r="C374" s="397" t="s">
        <v>5717</v>
      </c>
      <c r="D374" s="397" t="s">
        <v>5718</v>
      </c>
      <c r="E374" s="397" t="s">
        <v>80</v>
      </c>
      <c r="F374" s="380">
        <v>89</v>
      </c>
      <c r="G374" s="369" t="str">
        <f t="shared" si="8"/>
        <v>Tốt</v>
      </c>
      <c r="H374" s="369"/>
    </row>
    <row r="375" spans="1:8" s="705" customFormat="1" ht="15" customHeight="1" x14ac:dyDescent="0.25">
      <c r="A375" s="369">
        <v>357</v>
      </c>
      <c r="B375" s="369">
        <v>42</v>
      </c>
      <c r="C375" s="397" t="s">
        <v>5719</v>
      </c>
      <c r="D375" s="397" t="s">
        <v>5720</v>
      </c>
      <c r="E375" s="397" t="s">
        <v>22</v>
      </c>
      <c r="F375" s="380">
        <v>89</v>
      </c>
      <c r="G375" s="369" t="str">
        <f t="shared" si="8"/>
        <v>Tốt</v>
      </c>
      <c r="H375" s="369"/>
    </row>
    <row r="376" spans="1:8" s="705" customFormat="1" ht="15" customHeight="1" x14ac:dyDescent="0.25">
      <c r="A376" s="369">
        <v>358</v>
      </c>
      <c r="B376" s="369">
        <v>43</v>
      </c>
      <c r="C376" s="397" t="s">
        <v>5721</v>
      </c>
      <c r="D376" s="397" t="s">
        <v>777</v>
      </c>
      <c r="E376" s="397" t="s">
        <v>22</v>
      </c>
      <c r="F376" s="380">
        <v>90</v>
      </c>
      <c r="G376" s="369" t="str">
        <f t="shared" si="8"/>
        <v>Xuất sắc</v>
      </c>
      <c r="H376" s="369"/>
    </row>
    <row r="377" spans="1:8" s="705" customFormat="1" ht="15" customHeight="1" x14ac:dyDescent="0.25">
      <c r="A377" s="369">
        <v>359</v>
      </c>
      <c r="B377" s="369">
        <v>44</v>
      </c>
      <c r="C377" s="397" t="s">
        <v>5722</v>
      </c>
      <c r="D377" s="397" t="s">
        <v>1813</v>
      </c>
      <c r="E377" s="397" t="s">
        <v>22</v>
      </c>
      <c r="F377" s="380">
        <v>89</v>
      </c>
      <c r="G377" s="369" t="str">
        <f t="shared" si="8"/>
        <v>Tốt</v>
      </c>
      <c r="H377" s="369"/>
    </row>
    <row r="378" spans="1:8" s="705" customFormat="1" ht="15" customHeight="1" x14ac:dyDescent="0.25">
      <c r="A378" s="369">
        <v>360</v>
      </c>
      <c r="B378" s="369">
        <v>45</v>
      </c>
      <c r="C378" s="397" t="s">
        <v>5723</v>
      </c>
      <c r="D378" s="397" t="s">
        <v>4098</v>
      </c>
      <c r="E378" s="397" t="s">
        <v>158</v>
      </c>
      <c r="F378" s="380">
        <v>91</v>
      </c>
      <c r="G378" s="369" t="str">
        <f t="shared" si="8"/>
        <v>Xuất sắc</v>
      </c>
      <c r="H378" s="369"/>
    </row>
    <row r="379" spans="1:8" s="705" customFormat="1" ht="15" customHeight="1" x14ac:dyDescent="0.25">
      <c r="A379" s="369">
        <v>361</v>
      </c>
      <c r="B379" s="369">
        <v>46</v>
      </c>
      <c r="C379" s="397" t="s">
        <v>5724</v>
      </c>
      <c r="D379" s="397" t="s">
        <v>937</v>
      </c>
      <c r="E379" s="397" t="s">
        <v>158</v>
      </c>
      <c r="F379" s="380">
        <v>89</v>
      </c>
      <c r="G379" s="369" t="str">
        <f t="shared" si="8"/>
        <v>Tốt</v>
      </c>
      <c r="H379" s="369"/>
    </row>
    <row r="380" spans="1:8" s="705" customFormat="1" ht="15" customHeight="1" x14ac:dyDescent="0.25">
      <c r="A380" s="369">
        <v>362</v>
      </c>
      <c r="B380" s="369">
        <v>47</v>
      </c>
      <c r="C380" s="397" t="s">
        <v>5725</v>
      </c>
      <c r="D380" s="397" t="s">
        <v>3444</v>
      </c>
      <c r="E380" s="397" t="s">
        <v>180</v>
      </c>
      <c r="F380" s="380">
        <v>90</v>
      </c>
      <c r="G380" s="369" t="str">
        <f t="shared" si="8"/>
        <v>Xuất sắc</v>
      </c>
      <c r="H380" s="369"/>
    </row>
    <row r="381" spans="1:8" s="705" customFormat="1" ht="15" customHeight="1" x14ac:dyDescent="0.25">
      <c r="A381" s="369">
        <v>363</v>
      </c>
      <c r="B381" s="369">
        <v>48</v>
      </c>
      <c r="C381" s="397" t="s">
        <v>5726</v>
      </c>
      <c r="D381" s="397" t="s">
        <v>2885</v>
      </c>
      <c r="E381" s="397" t="s">
        <v>180</v>
      </c>
      <c r="F381" s="380">
        <v>89</v>
      </c>
      <c r="G381" s="369" t="str">
        <f t="shared" si="8"/>
        <v>Tốt</v>
      </c>
      <c r="H381" s="369"/>
    </row>
    <row r="382" spans="1:8" s="705" customFormat="1" ht="15" customHeight="1" x14ac:dyDescent="0.25">
      <c r="A382" s="369">
        <v>364</v>
      </c>
      <c r="B382" s="369">
        <v>49</v>
      </c>
      <c r="C382" s="397" t="s">
        <v>5727</v>
      </c>
      <c r="D382" s="397" t="s">
        <v>5728</v>
      </c>
      <c r="E382" s="397" t="s">
        <v>180</v>
      </c>
      <c r="F382" s="380">
        <v>90</v>
      </c>
      <c r="G382" s="369" t="str">
        <f t="shared" si="8"/>
        <v>Xuất sắc</v>
      </c>
      <c r="H382" s="369"/>
    </row>
    <row r="383" spans="1:8" s="705" customFormat="1" ht="15" customHeight="1" x14ac:dyDescent="0.25">
      <c r="A383" s="369">
        <v>365</v>
      </c>
      <c r="B383" s="369">
        <v>50</v>
      </c>
      <c r="C383" s="397" t="s">
        <v>5729</v>
      </c>
      <c r="D383" s="397" t="s">
        <v>5730</v>
      </c>
      <c r="E383" s="397" t="s">
        <v>9</v>
      </c>
      <c r="F383" s="380">
        <v>91</v>
      </c>
      <c r="G383" s="369" t="str">
        <f t="shared" si="8"/>
        <v>Xuất sắc</v>
      </c>
      <c r="H383" s="369"/>
    </row>
    <row r="384" spans="1:8" s="705" customFormat="1" ht="15" customHeight="1" x14ac:dyDescent="0.25">
      <c r="A384" s="369">
        <v>366</v>
      </c>
      <c r="B384" s="369">
        <v>51</v>
      </c>
      <c r="C384" s="397" t="s">
        <v>5731</v>
      </c>
      <c r="D384" s="397" t="s">
        <v>143</v>
      </c>
      <c r="E384" s="397" t="s">
        <v>9</v>
      </c>
      <c r="F384" s="380">
        <v>90</v>
      </c>
      <c r="G384" s="369" t="str">
        <f t="shared" si="8"/>
        <v>Xuất sắc</v>
      </c>
      <c r="H384" s="369"/>
    </row>
    <row r="385" spans="1:8" s="705" customFormat="1" ht="15" customHeight="1" x14ac:dyDescent="0.25">
      <c r="A385" s="369">
        <v>367</v>
      </c>
      <c r="B385" s="369">
        <v>52</v>
      </c>
      <c r="C385" s="397" t="s">
        <v>5732</v>
      </c>
      <c r="D385" s="397" t="s">
        <v>3924</v>
      </c>
      <c r="E385" s="397" t="s">
        <v>10</v>
      </c>
      <c r="F385" s="380">
        <v>89</v>
      </c>
      <c r="G385" s="369" t="str">
        <f t="shared" si="8"/>
        <v>Tốt</v>
      </c>
      <c r="H385" s="369"/>
    </row>
    <row r="386" spans="1:8" s="705" customFormat="1" ht="15" customHeight="1" x14ac:dyDescent="0.25">
      <c r="A386" s="369">
        <v>368</v>
      </c>
      <c r="B386" s="369">
        <v>53</v>
      </c>
      <c r="C386" s="397" t="s">
        <v>5733</v>
      </c>
      <c r="D386" s="397" t="s">
        <v>5734</v>
      </c>
      <c r="E386" s="397" t="s">
        <v>11</v>
      </c>
      <c r="F386" s="380">
        <v>90</v>
      </c>
      <c r="G386" s="369" t="str">
        <f t="shared" si="8"/>
        <v>Xuất sắc</v>
      </c>
      <c r="H386" s="369"/>
    </row>
    <row r="387" spans="1:8" s="700" customFormat="1" ht="15" customHeight="1" x14ac:dyDescent="0.25">
      <c r="A387" s="369">
        <v>369</v>
      </c>
      <c r="B387" s="369">
        <v>54</v>
      </c>
      <c r="C387" s="389" t="s">
        <v>5735</v>
      </c>
      <c r="D387" s="389" t="s">
        <v>18</v>
      </c>
      <c r="E387" s="389" t="s">
        <v>117</v>
      </c>
      <c r="F387" s="380">
        <v>64</v>
      </c>
      <c r="G387" s="369" t="str">
        <f t="shared" si="8"/>
        <v>Trung bình</v>
      </c>
      <c r="H387" s="369" t="s">
        <v>111</v>
      </c>
    </row>
    <row r="388" spans="1:8" s="705" customFormat="1" ht="15" customHeight="1" x14ac:dyDescent="0.25">
      <c r="A388" s="369">
        <v>370</v>
      </c>
      <c r="B388" s="369">
        <v>55</v>
      </c>
      <c r="C388" s="397" t="s">
        <v>5736</v>
      </c>
      <c r="D388" s="397" t="s">
        <v>505</v>
      </c>
      <c r="E388" s="397" t="s">
        <v>117</v>
      </c>
      <c r="F388" s="380">
        <v>90</v>
      </c>
      <c r="G388" s="369" t="str">
        <f t="shared" si="8"/>
        <v>Xuất sắc</v>
      </c>
      <c r="H388" s="369"/>
    </row>
    <row r="389" spans="1:8" s="705" customFormat="1" ht="15" customHeight="1" x14ac:dyDescent="0.25">
      <c r="A389" s="369">
        <v>371</v>
      </c>
      <c r="B389" s="369">
        <v>56</v>
      </c>
      <c r="C389" s="397" t="s">
        <v>5737</v>
      </c>
      <c r="D389" s="397" t="s">
        <v>5738</v>
      </c>
      <c r="E389" s="397" t="s">
        <v>17</v>
      </c>
      <c r="F389" s="380"/>
      <c r="G389" s="719" t="s">
        <v>5739</v>
      </c>
      <c r="H389" s="720"/>
    </row>
    <row r="390" spans="1:8" s="705" customFormat="1" ht="15" customHeight="1" x14ac:dyDescent="0.25">
      <c r="A390" s="369">
        <v>372</v>
      </c>
      <c r="B390" s="369">
        <v>57</v>
      </c>
      <c r="C390" s="397" t="s">
        <v>5740</v>
      </c>
      <c r="D390" s="397" t="s">
        <v>191</v>
      </c>
      <c r="E390" s="397" t="s">
        <v>17</v>
      </c>
      <c r="F390" s="380">
        <v>85</v>
      </c>
      <c r="G390" s="369" t="str">
        <f t="shared" si="8"/>
        <v>Tốt</v>
      </c>
      <c r="H390" s="369"/>
    </row>
    <row r="391" spans="1:8" s="705" customFormat="1" ht="15" customHeight="1" x14ac:dyDescent="0.25">
      <c r="A391" s="369">
        <v>373</v>
      </c>
      <c r="B391" s="369">
        <v>58</v>
      </c>
      <c r="C391" s="397" t="s">
        <v>5741</v>
      </c>
      <c r="D391" s="397" t="s">
        <v>5742</v>
      </c>
      <c r="E391" s="397" t="s">
        <v>61</v>
      </c>
      <c r="F391" s="380">
        <v>95</v>
      </c>
      <c r="G391" s="369" t="str">
        <f t="shared" si="8"/>
        <v>Xuất sắc</v>
      </c>
      <c r="H391" s="369"/>
    </row>
    <row r="392" spans="1:8" s="705" customFormat="1" ht="15" customHeight="1" x14ac:dyDescent="0.25">
      <c r="A392" s="369">
        <v>374</v>
      </c>
      <c r="B392" s="369">
        <v>59</v>
      </c>
      <c r="C392" s="397" t="s">
        <v>5743</v>
      </c>
      <c r="D392" s="397" t="s">
        <v>159</v>
      </c>
      <c r="E392" s="397" t="s">
        <v>61</v>
      </c>
      <c r="F392" s="380">
        <v>89</v>
      </c>
      <c r="G392" s="369" t="str">
        <f t="shared" si="8"/>
        <v>Tốt</v>
      </c>
      <c r="H392" s="369"/>
    </row>
    <row r="393" spans="1:8" s="705" customFormat="1" ht="15" customHeight="1" x14ac:dyDescent="0.25">
      <c r="A393" s="369">
        <v>375</v>
      </c>
      <c r="B393" s="369">
        <v>60</v>
      </c>
      <c r="C393" s="718" t="s">
        <v>5744</v>
      </c>
      <c r="D393" s="397" t="s">
        <v>376</v>
      </c>
      <c r="E393" s="397" t="s">
        <v>245</v>
      </c>
      <c r="F393" s="380">
        <v>89</v>
      </c>
      <c r="G393" s="369" t="str">
        <f t="shared" si="8"/>
        <v>Tốt</v>
      </c>
      <c r="H393" s="369"/>
    </row>
    <row r="394" spans="1:8" s="705" customFormat="1" ht="15" customHeight="1" x14ac:dyDescent="0.25">
      <c r="A394" s="369">
        <v>376</v>
      </c>
      <c r="B394" s="369">
        <v>61</v>
      </c>
      <c r="C394" s="397" t="s">
        <v>5745</v>
      </c>
      <c r="D394" s="397" t="s">
        <v>200</v>
      </c>
      <c r="E394" s="397" t="s">
        <v>5</v>
      </c>
      <c r="F394" s="380">
        <v>89</v>
      </c>
      <c r="G394" s="369" t="str">
        <f t="shared" si="8"/>
        <v>Tốt</v>
      </c>
      <c r="H394" s="369"/>
    </row>
    <row r="395" spans="1:8" s="705" customFormat="1" ht="15" customHeight="1" x14ac:dyDescent="0.25">
      <c r="A395" s="369">
        <v>377</v>
      </c>
      <c r="B395" s="369">
        <v>62</v>
      </c>
      <c r="C395" s="397" t="s">
        <v>5746</v>
      </c>
      <c r="D395" s="397" t="s">
        <v>5747</v>
      </c>
      <c r="E395" s="397" t="s">
        <v>120</v>
      </c>
      <c r="F395" s="380">
        <v>95</v>
      </c>
      <c r="G395" s="369" t="str">
        <f t="shared" si="8"/>
        <v>Xuất sắc</v>
      </c>
      <c r="H395" s="369"/>
    </row>
    <row r="396" spans="1:8" s="705" customFormat="1" ht="15" customHeight="1" x14ac:dyDescent="0.25">
      <c r="A396" s="369">
        <v>378</v>
      </c>
      <c r="B396" s="369">
        <v>63</v>
      </c>
      <c r="C396" s="397" t="s">
        <v>5748</v>
      </c>
      <c r="D396" s="397" t="s">
        <v>5749</v>
      </c>
      <c r="E396" s="397" t="s">
        <v>5750</v>
      </c>
      <c r="F396" s="380">
        <v>89</v>
      </c>
      <c r="G396" s="369" t="str">
        <f t="shared" si="8"/>
        <v>Tốt</v>
      </c>
      <c r="H396" s="369"/>
    </row>
    <row r="397" spans="1:8" s="705" customFormat="1" ht="15" customHeight="1" x14ac:dyDescent="0.25">
      <c r="A397" s="369">
        <v>379</v>
      </c>
      <c r="B397" s="369">
        <v>64</v>
      </c>
      <c r="C397" s="397" t="s">
        <v>5751</v>
      </c>
      <c r="D397" s="397" t="s">
        <v>319</v>
      </c>
      <c r="E397" s="397" t="s">
        <v>64</v>
      </c>
      <c r="F397" s="380">
        <v>90</v>
      </c>
      <c r="G397" s="369" t="str">
        <f t="shared" si="8"/>
        <v>Xuất sắc</v>
      </c>
      <c r="H397" s="369"/>
    </row>
    <row r="398" spans="1:8" s="705" customFormat="1" ht="15" customHeight="1" x14ac:dyDescent="0.25">
      <c r="A398" s="369">
        <v>380</v>
      </c>
      <c r="B398" s="369">
        <v>65</v>
      </c>
      <c r="C398" s="397" t="s">
        <v>5752</v>
      </c>
      <c r="D398" s="397" t="s">
        <v>307</v>
      </c>
      <c r="E398" s="397" t="s">
        <v>12</v>
      </c>
      <c r="F398" s="380">
        <v>89</v>
      </c>
      <c r="G398" s="369" t="str">
        <f t="shared" ref="G398:G454" si="9">IF(F398&gt;=90,"Xuất sắc",IF(F398&gt;=80,"Tốt",IF(F398&gt;=65,"Khá",IF(F398&gt;=50,"Trung bình",IF(F398&gt;=35,"Yếu","Kém")))))</f>
        <v>Tốt</v>
      </c>
      <c r="H398" s="369"/>
    </row>
    <row r="399" spans="1:8" s="705" customFormat="1" ht="15" customHeight="1" x14ac:dyDescent="0.25">
      <c r="A399" s="369">
        <v>381</v>
      </c>
      <c r="B399" s="369">
        <v>66</v>
      </c>
      <c r="C399" s="397" t="s">
        <v>5753</v>
      </c>
      <c r="D399" s="397" t="s">
        <v>4792</v>
      </c>
      <c r="E399" s="397" t="s">
        <v>12</v>
      </c>
      <c r="F399" s="380">
        <v>89</v>
      </c>
      <c r="G399" s="369" t="str">
        <f t="shared" si="9"/>
        <v>Tốt</v>
      </c>
      <c r="H399" s="369"/>
    </row>
    <row r="400" spans="1:8" s="705" customFormat="1" ht="15" customHeight="1" x14ac:dyDescent="0.25">
      <c r="A400" s="369">
        <v>382</v>
      </c>
      <c r="B400" s="369">
        <v>67</v>
      </c>
      <c r="C400" s="397" t="s">
        <v>5754</v>
      </c>
      <c r="D400" s="397" t="s">
        <v>65</v>
      </c>
      <c r="E400" s="397" t="s">
        <v>12</v>
      </c>
      <c r="F400" s="380">
        <v>90</v>
      </c>
      <c r="G400" s="369" t="str">
        <f t="shared" si="9"/>
        <v>Xuất sắc</v>
      </c>
      <c r="H400" s="369"/>
    </row>
    <row r="401" spans="1:8" s="705" customFormat="1" ht="15" customHeight="1" x14ac:dyDescent="0.25">
      <c r="A401" s="369">
        <v>383</v>
      </c>
      <c r="B401" s="369">
        <v>68</v>
      </c>
      <c r="C401" s="397" t="s">
        <v>5755</v>
      </c>
      <c r="D401" s="397" t="s">
        <v>188</v>
      </c>
      <c r="E401" s="397" t="s">
        <v>1787</v>
      </c>
      <c r="F401" s="380">
        <v>99</v>
      </c>
      <c r="G401" s="369" t="str">
        <f t="shared" si="9"/>
        <v>Xuất sắc</v>
      </c>
      <c r="H401" s="369"/>
    </row>
    <row r="402" spans="1:8" s="705" customFormat="1" ht="15" customHeight="1" x14ac:dyDescent="0.25">
      <c r="A402" s="369">
        <v>384</v>
      </c>
      <c r="B402" s="369">
        <v>69</v>
      </c>
      <c r="C402" s="718" t="s">
        <v>5756</v>
      </c>
      <c r="D402" s="397" t="s">
        <v>5757</v>
      </c>
      <c r="E402" s="397" t="s">
        <v>383</v>
      </c>
      <c r="F402" s="380">
        <v>0</v>
      </c>
      <c r="G402" s="369" t="str">
        <f t="shared" si="9"/>
        <v>Kém</v>
      </c>
      <c r="H402" s="369"/>
    </row>
    <row r="403" spans="1:8" s="705" customFormat="1" ht="15" customHeight="1" x14ac:dyDescent="0.25">
      <c r="A403" s="369">
        <v>385</v>
      </c>
      <c r="B403" s="369">
        <v>70</v>
      </c>
      <c r="C403" s="397" t="s">
        <v>5758</v>
      </c>
      <c r="D403" s="397" t="s">
        <v>5759</v>
      </c>
      <c r="E403" s="397" t="s">
        <v>234</v>
      </c>
      <c r="F403" s="380">
        <v>90</v>
      </c>
      <c r="G403" s="369" t="str">
        <f t="shared" si="9"/>
        <v>Xuất sắc</v>
      </c>
      <c r="H403" s="369"/>
    </row>
    <row r="404" spans="1:8" s="705" customFormat="1" ht="15" customHeight="1" x14ac:dyDescent="0.25">
      <c r="A404" s="369">
        <v>386</v>
      </c>
      <c r="B404" s="369">
        <v>71</v>
      </c>
      <c r="C404" s="397" t="s">
        <v>5760</v>
      </c>
      <c r="D404" s="397" t="s">
        <v>232</v>
      </c>
      <c r="E404" s="397" t="s">
        <v>140</v>
      </c>
      <c r="F404" s="380">
        <v>89</v>
      </c>
      <c r="G404" s="369" t="str">
        <f t="shared" si="9"/>
        <v>Tốt</v>
      </c>
      <c r="H404" s="369"/>
    </row>
    <row r="405" spans="1:8" s="705" customFormat="1" ht="15" customHeight="1" x14ac:dyDescent="0.25">
      <c r="A405" s="369">
        <v>387</v>
      </c>
      <c r="B405" s="369">
        <v>72</v>
      </c>
      <c r="C405" s="397" t="s">
        <v>5761</v>
      </c>
      <c r="D405" s="397" t="s">
        <v>52</v>
      </c>
      <c r="E405" s="397" t="s">
        <v>24</v>
      </c>
      <c r="F405" s="380">
        <v>89</v>
      </c>
      <c r="G405" s="369" t="str">
        <f t="shared" si="9"/>
        <v>Tốt</v>
      </c>
      <c r="H405" s="369"/>
    </row>
    <row r="406" spans="1:8" s="705" customFormat="1" ht="15" customHeight="1" x14ac:dyDescent="0.25">
      <c r="A406" s="369"/>
      <c r="B406" s="369"/>
      <c r="C406" s="378" t="s">
        <v>5762</v>
      </c>
      <c r="D406" s="380"/>
      <c r="E406" s="381"/>
      <c r="F406" s="380"/>
      <c r="G406" s="380"/>
      <c r="H406" s="369"/>
    </row>
    <row r="407" spans="1:8" s="705" customFormat="1" ht="15" customHeight="1" x14ac:dyDescent="0.25">
      <c r="A407" s="369">
        <v>388</v>
      </c>
      <c r="B407" s="369">
        <v>1</v>
      </c>
      <c r="C407" s="389" t="s">
        <v>5763</v>
      </c>
      <c r="D407" s="389" t="s">
        <v>5764</v>
      </c>
      <c r="E407" s="389" t="s">
        <v>34</v>
      </c>
      <c r="F407" s="380">
        <v>43</v>
      </c>
      <c r="G407" s="369" t="str">
        <f t="shared" ref="G407:G470" si="10">IF(F407&gt;=90,"Xuất sắc",IF(F407&gt;=80,"Tốt",IF(F407&gt;=65,"Khá",IF(F407&gt;=50,"Trung bình",IF(F407&gt;=35,"Yếu","Kém")))))</f>
        <v>Yếu</v>
      </c>
      <c r="H407" s="369"/>
    </row>
    <row r="408" spans="1:8" s="705" customFormat="1" ht="15" customHeight="1" x14ac:dyDescent="0.25">
      <c r="A408" s="369">
        <v>389</v>
      </c>
      <c r="B408" s="369">
        <v>2</v>
      </c>
      <c r="C408" s="389" t="s">
        <v>5765</v>
      </c>
      <c r="D408" s="389" t="s">
        <v>5766</v>
      </c>
      <c r="E408" s="389" t="s">
        <v>34</v>
      </c>
      <c r="F408" s="380">
        <v>49</v>
      </c>
      <c r="G408" s="369" t="str">
        <f t="shared" si="10"/>
        <v>Yếu</v>
      </c>
      <c r="H408" s="369"/>
    </row>
    <row r="409" spans="1:8" s="705" customFormat="1" ht="15" customHeight="1" x14ac:dyDescent="0.25">
      <c r="A409" s="369">
        <v>390</v>
      </c>
      <c r="B409" s="369">
        <v>3</v>
      </c>
      <c r="C409" s="389" t="s">
        <v>5767</v>
      </c>
      <c r="D409" s="389" t="s">
        <v>36</v>
      </c>
      <c r="E409" s="389" t="s">
        <v>34</v>
      </c>
      <c r="F409" s="380">
        <v>80</v>
      </c>
      <c r="G409" s="369" t="str">
        <f t="shared" si="10"/>
        <v>Tốt</v>
      </c>
      <c r="H409" s="369"/>
    </row>
    <row r="410" spans="1:8" s="705" customFormat="1" ht="15" customHeight="1" x14ac:dyDescent="0.25">
      <c r="A410" s="369">
        <v>391</v>
      </c>
      <c r="B410" s="369">
        <v>4</v>
      </c>
      <c r="C410" s="389" t="s">
        <v>5768</v>
      </c>
      <c r="D410" s="389" t="s">
        <v>18</v>
      </c>
      <c r="E410" s="389" t="s">
        <v>34</v>
      </c>
      <c r="F410" s="380">
        <v>82</v>
      </c>
      <c r="G410" s="369" t="str">
        <f t="shared" si="10"/>
        <v>Tốt</v>
      </c>
      <c r="H410" s="369"/>
    </row>
    <row r="411" spans="1:8" s="705" customFormat="1" ht="15" customHeight="1" x14ac:dyDescent="0.25">
      <c r="A411" s="369">
        <v>392</v>
      </c>
      <c r="B411" s="369">
        <v>5</v>
      </c>
      <c r="C411" s="389" t="s">
        <v>5769</v>
      </c>
      <c r="D411" s="389" t="s">
        <v>5770</v>
      </c>
      <c r="E411" s="389" t="s">
        <v>34</v>
      </c>
      <c r="F411" s="380">
        <v>71</v>
      </c>
      <c r="G411" s="369" t="str">
        <f t="shared" si="10"/>
        <v>Khá</v>
      </c>
      <c r="H411" s="369"/>
    </row>
    <row r="412" spans="1:8" s="705" customFormat="1" ht="15" customHeight="1" x14ac:dyDescent="0.25">
      <c r="A412" s="369">
        <v>393</v>
      </c>
      <c r="B412" s="369">
        <v>6</v>
      </c>
      <c r="C412" s="389" t="s">
        <v>5771</v>
      </c>
      <c r="D412" s="389" t="s">
        <v>3331</v>
      </c>
      <c r="E412" s="389" t="s">
        <v>129</v>
      </c>
      <c r="F412" s="380">
        <v>73</v>
      </c>
      <c r="G412" s="369" t="str">
        <f t="shared" si="10"/>
        <v>Khá</v>
      </c>
      <c r="H412" s="369"/>
    </row>
    <row r="413" spans="1:8" s="705" customFormat="1" ht="15" customHeight="1" x14ac:dyDescent="0.25">
      <c r="A413" s="369">
        <v>394</v>
      </c>
      <c r="B413" s="369">
        <v>7</v>
      </c>
      <c r="C413" s="389" t="s">
        <v>5772</v>
      </c>
      <c r="D413" s="389" t="s">
        <v>5764</v>
      </c>
      <c r="E413" s="389" t="s">
        <v>1433</v>
      </c>
      <c r="F413" s="380">
        <v>58</v>
      </c>
      <c r="G413" s="369" t="str">
        <f t="shared" si="10"/>
        <v>Trung bình</v>
      </c>
      <c r="H413" s="369"/>
    </row>
    <row r="414" spans="1:8" s="705" customFormat="1" ht="15" customHeight="1" x14ac:dyDescent="0.25">
      <c r="A414" s="369">
        <v>395</v>
      </c>
      <c r="B414" s="369">
        <v>8</v>
      </c>
      <c r="C414" s="389" t="s">
        <v>5773</v>
      </c>
      <c r="D414" s="389" t="s">
        <v>19</v>
      </c>
      <c r="E414" s="389" t="s">
        <v>199</v>
      </c>
      <c r="F414" s="380">
        <v>66</v>
      </c>
      <c r="G414" s="369" t="str">
        <f t="shared" si="10"/>
        <v>Khá</v>
      </c>
      <c r="H414" s="369"/>
    </row>
    <row r="415" spans="1:8" s="705" customFormat="1" ht="15" customHeight="1" x14ac:dyDescent="0.25">
      <c r="A415" s="369">
        <v>396</v>
      </c>
      <c r="B415" s="369">
        <v>9</v>
      </c>
      <c r="C415" s="389" t="s">
        <v>5774</v>
      </c>
      <c r="D415" s="389" t="s">
        <v>65</v>
      </c>
      <c r="E415" s="389" t="s">
        <v>2905</v>
      </c>
      <c r="F415" s="380">
        <v>87</v>
      </c>
      <c r="G415" s="369" t="str">
        <f t="shared" si="10"/>
        <v>Tốt</v>
      </c>
      <c r="H415" s="369"/>
    </row>
    <row r="416" spans="1:8" s="705" customFormat="1" ht="15" customHeight="1" x14ac:dyDescent="0.25">
      <c r="A416" s="369">
        <v>397</v>
      </c>
      <c r="B416" s="369">
        <v>10</v>
      </c>
      <c r="C416" s="389" t="s">
        <v>5775</v>
      </c>
      <c r="D416" s="389" t="s">
        <v>4323</v>
      </c>
      <c r="E416" s="389" t="s">
        <v>391</v>
      </c>
      <c r="F416" s="380">
        <v>82</v>
      </c>
      <c r="G416" s="369" t="str">
        <f t="shared" si="10"/>
        <v>Tốt</v>
      </c>
      <c r="H416" s="369"/>
    </row>
    <row r="417" spans="1:8" s="705" customFormat="1" ht="15" customHeight="1" x14ac:dyDescent="0.25">
      <c r="A417" s="369">
        <v>398</v>
      </c>
      <c r="B417" s="369">
        <v>11</v>
      </c>
      <c r="C417" s="389" t="s">
        <v>5776</v>
      </c>
      <c r="D417" s="389" t="s">
        <v>5777</v>
      </c>
      <c r="E417" s="389" t="s">
        <v>391</v>
      </c>
      <c r="F417" s="380">
        <v>67</v>
      </c>
      <c r="G417" s="369" t="str">
        <f t="shared" si="10"/>
        <v>Khá</v>
      </c>
      <c r="H417" s="369"/>
    </row>
    <row r="418" spans="1:8" s="705" customFormat="1" ht="15" customHeight="1" x14ac:dyDescent="0.25">
      <c r="A418" s="369">
        <v>399</v>
      </c>
      <c r="B418" s="369">
        <v>12</v>
      </c>
      <c r="C418" s="389" t="s">
        <v>5778</v>
      </c>
      <c r="D418" s="389" t="s">
        <v>2974</v>
      </c>
      <c r="E418" s="389" t="s">
        <v>214</v>
      </c>
      <c r="F418" s="380">
        <v>40</v>
      </c>
      <c r="G418" s="369" t="str">
        <f t="shared" si="10"/>
        <v>Yếu</v>
      </c>
      <c r="H418" s="369"/>
    </row>
    <row r="419" spans="1:8" s="705" customFormat="1" ht="15" customHeight="1" x14ac:dyDescent="0.25">
      <c r="A419" s="369">
        <v>400</v>
      </c>
      <c r="B419" s="369">
        <v>13</v>
      </c>
      <c r="C419" s="389" t="s">
        <v>5779</v>
      </c>
      <c r="D419" s="389" t="s">
        <v>5780</v>
      </c>
      <c r="E419" s="389" t="s">
        <v>131</v>
      </c>
      <c r="F419" s="380">
        <v>72</v>
      </c>
      <c r="G419" s="369" t="str">
        <f t="shared" si="10"/>
        <v>Khá</v>
      </c>
      <c r="H419" s="369"/>
    </row>
    <row r="420" spans="1:8" s="705" customFormat="1" ht="15" customHeight="1" x14ac:dyDescent="0.25">
      <c r="A420" s="369">
        <v>401</v>
      </c>
      <c r="B420" s="369">
        <v>14</v>
      </c>
      <c r="C420" s="389" t="s">
        <v>5781</v>
      </c>
      <c r="D420" s="389" t="s">
        <v>5782</v>
      </c>
      <c r="E420" s="389" t="s">
        <v>131</v>
      </c>
      <c r="F420" s="380">
        <v>50</v>
      </c>
      <c r="G420" s="369" t="str">
        <f t="shared" si="10"/>
        <v>Trung bình</v>
      </c>
      <c r="H420" s="369"/>
    </row>
    <row r="421" spans="1:8" s="705" customFormat="1" ht="15" customHeight="1" x14ac:dyDescent="0.25">
      <c r="A421" s="369">
        <v>402</v>
      </c>
      <c r="B421" s="369">
        <v>15</v>
      </c>
      <c r="C421" s="389" t="s">
        <v>5783</v>
      </c>
      <c r="D421" s="389" t="s">
        <v>5784</v>
      </c>
      <c r="E421" s="389" t="s">
        <v>7</v>
      </c>
      <c r="F421" s="380">
        <v>76</v>
      </c>
      <c r="G421" s="369" t="str">
        <f t="shared" si="10"/>
        <v>Khá</v>
      </c>
      <c r="H421" s="369"/>
    </row>
    <row r="422" spans="1:8" s="705" customFormat="1" ht="15" customHeight="1" x14ac:dyDescent="0.25">
      <c r="A422" s="369">
        <v>403</v>
      </c>
      <c r="B422" s="369">
        <v>16</v>
      </c>
      <c r="C422" s="389" t="s">
        <v>5785</v>
      </c>
      <c r="D422" s="389" t="s">
        <v>44</v>
      </c>
      <c r="E422" s="389" t="s">
        <v>14</v>
      </c>
      <c r="F422" s="380">
        <v>67</v>
      </c>
      <c r="G422" s="369" t="str">
        <f t="shared" si="10"/>
        <v>Khá</v>
      </c>
      <c r="H422" s="369"/>
    </row>
    <row r="423" spans="1:8" s="705" customFormat="1" ht="15" customHeight="1" x14ac:dyDescent="0.25">
      <c r="A423" s="369">
        <v>404</v>
      </c>
      <c r="B423" s="369">
        <v>17</v>
      </c>
      <c r="C423" s="389" t="s">
        <v>5786</v>
      </c>
      <c r="D423" s="389" t="s">
        <v>186</v>
      </c>
      <c r="E423" s="389" t="s">
        <v>14</v>
      </c>
      <c r="F423" s="380">
        <v>71</v>
      </c>
      <c r="G423" s="369" t="str">
        <f t="shared" si="10"/>
        <v>Khá</v>
      </c>
      <c r="H423" s="369"/>
    </row>
    <row r="424" spans="1:8" s="705" customFormat="1" ht="15" customHeight="1" x14ac:dyDescent="0.25">
      <c r="A424" s="369">
        <v>405</v>
      </c>
      <c r="B424" s="369">
        <v>18</v>
      </c>
      <c r="C424" s="389" t="s">
        <v>5787</v>
      </c>
      <c r="D424" s="389" t="s">
        <v>815</v>
      </c>
      <c r="E424" s="389" t="s">
        <v>14</v>
      </c>
      <c r="F424" s="380">
        <v>81</v>
      </c>
      <c r="G424" s="369" t="str">
        <f t="shared" si="10"/>
        <v>Tốt</v>
      </c>
      <c r="H424" s="369"/>
    </row>
    <row r="425" spans="1:8" s="705" customFormat="1" ht="15" customHeight="1" x14ac:dyDescent="0.25">
      <c r="A425" s="369">
        <v>406</v>
      </c>
      <c r="B425" s="369">
        <v>19</v>
      </c>
      <c r="C425" s="389" t="s">
        <v>5788</v>
      </c>
      <c r="D425" s="389" t="s">
        <v>5789</v>
      </c>
      <c r="E425" s="389" t="s">
        <v>178</v>
      </c>
      <c r="F425" s="380">
        <v>36</v>
      </c>
      <c r="G425" s="369" t="str">
        <f t="shared" si="10"/>
        <v>Yếu</v>
      </c>
      <c r="H425" s="369"/>
    </row>
    <row r="426" spans="1:8" s="705" customFormat="1" ht="15" customHeight="1" x14ac:dyDescent="0.25">
      <c r="A426" s="369">
        <v>407</v>
      </c>
      <c r="B426" s="369">
        <v>20</v>
      </c>
      <c r="C426" s="389" t="s">
        <v>5790</v>
      </c>
      <c r="D426" s="389" t="s">
        <v>303</v>
      </c>
      <c r="E426" s="389" t="s">
        <v>178</v>
      </c>
      <c r="F426" s="380">
        <v>61</v>
      </c>
      <c r="G426" s="369" t="str">
        <f t="shared" si="10"/>
        <v>Trung bình</v>
      </c>
      <c r="H426" s="369"/>
    </row>
    <row r="427" spans="1:8" s="705" customFormat="1" ht="15" customHeight="1" x14ac:dyDescent="0.25">
      <c r="A427" s="369">
        <v>408</v>
      </c>
      <c r="B427" s="369">
        <v>21</v>
      </c>
      <c r="C427" s="389" t="s">
        <v>5791</v>
      </c>
      <c r="D427" s="389" t="s">
        <v>5792</v>
      </c>
      <c r="E427" s="389" t="s">
        <v>132</v>
      </c>
      <c r="F427" s="380">
        <v>80</v>
      </c>
      <c r="G427" s="369" t="str">
        <f t="shared" si="10"/>
        <v>Tốt</v>
      </c>
      <c r="H427" s="369"/>
    </row>
    <row r="428" spans="1:8" s="705" customFormat="1" ht="15" customHeight="1" x14ac:dyDescent="0.25">
      <c r="A428" s="369">
        <v>409</v>
      </c>
      <c r="B428" s="369">
        <v>22</v>
      </c>
      <c r="C428" s="389" t="s">
        <v>5793</v>
      </c>
      <c r="D428" s="389" t="s">
        <v>86</v>
      </c>
      <c r="E428" s="389" t="s">
        <v>43</v>
      </c>
      <c r="F428" s="380">
        <v>36</v>
      </c>
      <c r="G428" s="369" t="str">
        <f t="shared" si="10"/>
        <v>Yếu</v>
      </c>
      <c r="H428" s="369"/>
    </row>
    <row r="429" spans="1:8" s="705" customFormat="1" ht="15" customHeight="1" x14ac:dyDescent="0.25">
      <c r="A429" s="369">
        <v>410</v>
      </c>
      <c r="B429" s="369">
        <v>23</v>
      </c>
      <c r="C429" s="389" t="s">
        <v>5794</v>
      </c>
      <c r="D429" s="389" t="s">
        <v>19</v>
      </c>
      <c r="E429" s="389" t="s">
        <v>15</v>
      </c>
      <c r="F429" s="380">
        <v>58</v>
      </c>
      <c r="G429" s="369" t="str">
        <f t="shared" si="10"/>
        <v>Trung bình</v>
      </c>
      <c r="H429" s="369"/>
    </row>
    <row r="430" spans="1:8" s="705" customFormat="1" ht="15" customHeight="1" x14ac:dyDescent="0.25">
      <c r="A430" s="369">
        <v>411</v>
      </c>
      <c r="B430" s="369">
        <v>24</v>
      </c>
      <c r="C430" s="389" t="s">
        <v>5795</v>
      </c>
      <c r="D430" s="389" t="s">
        <v>5796</v>
      </c>
      <c r="E430" s="389" t="s">
        <v>47</v>
      </c>
      <c r="F430" s="380">
        <v>46</v>
      </c>
      <c r="G430" s="369" t="str">
        <f t="shared" si="10"/>
        <v>Yếu</v>
      </c>
      <c r="H430" s="369"/>
    </row>
    <row r="431" spans="1:8" s="705" customFormat="1" ht="15" customHeight="1" x14ac:dyDescent="0.25">
      <c r="A431" s="369">
        <v>412</v>
      </c>
      <c r="B431" s="369">
        <v>25</v>
      </c>
      <c r="C431" s="389" t="s">
        <v>5797</v>
      </c>
      <c r="D431" s="389" t="s">
        <v>57</v>
      </c>
      <c r="E431" s="389" t="s">
        <v>324</v>
      </c>
      <c r="F431" s="380">
        <v>81</v>
      </c>
      <c r="G431" s="369" t="str">
        <f t="shared" si="10"/>
        <v>Tốt</v>
      </c>
      <c r="H431" s="369"/>
    </row>
    <row r="432" spans="1:8" s="705" customFormat="1" ht="15" customHeight="1" x14ac:dyDescent="0.25">
      <c r="A432" s="369">
        <v>413</v>
      </c>
      <c r="B432" s="369">
        <v>26</v>
      </c>
      <c r="C432" s="389" t="s">
        <v>5798</v>
      </c>
      <c r="D432" s="389" t="s">
        <v>5799</v>
      </c>
      <c r="E432" s="389" t="s">
        <v>324</v>
      </c>
      <c r="F432" s="380">
        <v>96</v>
      </c>
      <c r="G432" s="369" t="str">
        <f t="shared" si="10"/>
        <v>Xuất sắc</v>
      </c>
      <c r="H432" s="369"/>
    </row>
    <row r="433" spans="1:8" s="705" customFormat="1" ht="15" customHeight="1" x14ac:dyDescent="0.25">
      <c r="A433" s="369">
        <v>414</v>
      </c>
      <c r="B433" s="369">
        <v>27</v>
      </c>
      <c r="C433" s="389" t="s">
        <v>5800</v>
      </c>
      <c r="D433" s="389" t="s">
        <v>1611</v>
      </c>
      <c r="E433" s="389" t="s">
        <v>112</v>
      </c>
      <c r="F433" s="380">
        <v>81</v>
      </c>
      <c r="G433" s="369" t="str">
        <f t="shared" si="10"/>
        <v>Tốt</v>
      </c>
      <c r="H433" s="369"/>
    </row>
    <row r="434" spans="1:8" s="705" customFormat="1" ht="15" customHeight="1" x14ac:dyDescent="0.25">
      <c r="A434" s="369">
        <v>415</v>
      </c>
      <c r="B434" s="369">
        <v>28</v>
      </c>
      <c r="C434" s="389" t="s">
        <v>5801</v>
      </c>
      <c r="D434" s="389" t="s">
        <v>5802</v>
      </c>
      <c r="E434" s="389" t="s">
        <v>51</v>
      </c>
      <c r="F434" s="380">
        <v>76</v>
      </c>
      <c r="G434" s="369" t="str">
        <f t="shared" si="10"/>
        <v>Khá</v>
      </c>
      <c r="H434" s="369"/>
    </row>
    <row r="435" spans="1:8" s="705" customFormat="1" ht="15" customHeight="1" x14ac:dyDescent="0.25">
      <c r="A435" s="369">
        <v>416</v>
      </c>
      <c r="B435" s="369">
        <v>29</v>
      </c>
      <c r="C435" s="389" t="s">
        <v>5803</v>
      </c>
      <c r="D435" s="389" t="s">
        <v>57</v>
      </c>
      <c r="E435" s="389" t="s">
        <v>51</v>
      </c>
      <c r="F435" s="380">
        <v>0</v>
      </c>
      <c r="G435" s="369" t="str">
        <f t="shared" si="10"/>
        <v>Kém</v>
      </c>
      <c r="H435" s="369"/>
    </row>
    <row r="436" spans="1:8" s="705" customFormat="1" ht="15" customHeight="1" x14ac:dyDescent="0.25">
      <c r="A436" s="369">
        <v>417</v>
      </c>
      <c r="B436" s="369">
        <v>30</v>
      </c>
      <c r="C436" s="389" t="s">
        <v>5804</v>
      </c>
      <c r="D436" s="389" t="s">
        <v>453</v>
      </c>
      <c r="E436" s="389" t="s">
        <v>156</v>
      </c>
      <c r="F436" s="380">
        <v>66</v>
      </c>
      <c r="G436" s="369" t="str">
        <f t="shared" si="10"/>
        <v>Khá</v>
      </c>
      <c r="H436" s="369"/>
    </row>
    <row r="437" spans="1:8" s="700" customFormat="1" ht="15" customHeight="1" x14ac:dyDescent="0.25">
      <c r="A437" s="369">
        <v>418</v>
      </c>
      <c r="B437" s="369">
        <v>31</v>
      </c>
      <c r="C437" s="389" t="s">
        <v>5805</v>
      </c>
      <c r="D437" s="389" t="s">
        <v>18</v>
      </c>
      <c r="E437" s="389" t="s">
        <v>21</v>
      </c>
      <c r="F437" s="380">
        <v>61</v>
      </c>
      <c r="G437" s="369" t="str">
        <f t="shared" si="10"/>
        <v>Trung bình</v>
      </c>
      <c r="H437" s="369" t="s">
        <v>111</v>
      </c>
    </row>
    <row r="438" spans="1:8" s="705" customFormat="1" ht="15" customHeight="1" x14ac:dyDescent="0.25">
      <c r="A438" s="369">
        <v>419</v>
      </c>
      <c r="B438" s="369">
        <v>32</v>
      </c>
      <c r="C438" s="389" t="s">
        <v>5806</v>
      </c>
      <c r="D438" s="389" t="s">
        <v>74</v>
      </c>
      <c r="E438" s="389" t="s">
        <v>21</v>
      </c>
      <c r="F438" s="380">
        <v>81</v>
      </c>
      <c r="G438" s="369" t="str">
        <f t="shared" si="10"/>
        <v>Tốt</v>
      </c>
      <c r="H438" s="369"/>
    </row>
    <row r="439" spans="1:8" s="705" customFormat="1" ht="15" customHeight="1" x14ac:dyDescent="0.25">
      <c r="A439" s="369">
        <v>420</v>
      </c>
      <c r="B439" s="369">
        <v>33</v>
      </c>
      <c r="C439" s="389" t="s">
        <v>5807</v>
      </c>
      <c r="D439" s="389" t="s">
        <v>1127</v>
      </c>
      <c r="E439" s="389" t="s">
        <v>54</v>
      </c>
      <c r="F439" s="380">
        <v>64</v>
      </c>
      <c r="G439" s="369" t="str">
        <f t="shared" si="10"/>
        <v>Trung bình</v>
      </c>
      <c r="H439" s="369"/>
    </row>
    <row r="440" spans="1:8" s="705" customFormat="1" ht="15" customHeight="1" x14ac:dyDescent="0.25">
      <c r="A440" s="369">
        <v>421</v>
      </c>
      <c r="B440" s="369">
        <v>34</v>
      </c>
      <c r="C440" s="389" t="s">
        <v>5808</v>
      </c>
      <c r="D440" s="389" t="s">
        <v>65</v>
      </c>
      <c r="E440" s="389" t="s">
        <v>54</v>
      </c>
      <c r="F440" s="380">
        <v>96</v>
      </c>
      <c r="G440" s="369" t="str">
        <f t="shared" si="10"/>
        <v>Xuất sắc</v>
      </c>
      <c r="H440" s="369"/>
    </row>
    <row r="441" spans="1:8" s="705" customFormat="1" ht="15" customHeight="1" x14ac:dyDescent="0.25">
      <c r="A441" s="369">
        <v>422</v>
      </c>
      <c r="B441" s="369">
        <v>35</v>
      </c>
      <c r="C441" s="389" t="s">
        <v>5809</v>
      </c>
      <c r="D441" s="389" t="s">
        <v>2899</v>
      </c>
      <c r="E441" s="389" t="s">
        <v>54</v>
      </c>
      <c r="F441" s="380">
        <v>81</v>
      </c>
      <c r="G441" s="369" t="str">
        <f t="shared" si="10"/>
        <v>Tốt</v>
      </c>
      <c r="H441" s="369"/>
    </row>
    <row r="442" spans="1:8" s="705" customFormat="1" ht="15" customHeight="1" x14ac:dyDescent="0.25">
      <c r="A442" s="369">
        <v>423</v>
      </c>
      <c r="B442" s="369">
        <v>36</v>
      </c>
      <c r="C442" s="389" t="s">
        <v>5810</v>
      </c>
      <c r="D442" s="389" t="s">
        <v>296</v>
      </c>
      <c r="E442" s="389" t="s">
        <v>16</v>
      </c>
      <c r="F442" s="380">
        <v>68</v>
      </c>
      <c r="G442" s="369" t="str">
        <f t="shared" si="10"/>
        <v>Khá</v>
      </c>
      <c r="H442" s="369"/>
    </row>
    <row r="443" spans="1:8" s="705" customFormat="1" ht="15" customHeight="1" x14ac:dyDescent="0.25">
      <c r="A443" s="369">
        <v>424</v>
      </c>
      <c r="B443" s="369">
        <v>37</v>
      </c>
      <c r="C443" s="389" t="s">
        <v>5811</v>
      </c>
      <c r="D443" s="389" t="s">
        <v>2599</v>
      </c>
      <c r="E443" s="389" t="s">
        <v>5063</v>
      </c>
      <c r="F443" s="380">
        <v>0</v>
      </c>
      <c r="G443" s="369" t="str">
        <f t="shared" si="10"/>
        <v>Kém</v>
      </c>
      <c r="H443" s="369"/>
    </row>
    <row r="444" spans="1:8" s="705" customFormat="1" ht="15" customHeight="1" x14ac:dyDescent="0.25">
      <c r="A444" s="369">
        <v>425</v>
      </c>
      <c r="B444" s="369">
        <v>38</v>
      </c>
      <c r="C444" s="389" t="s">
        <v>5812</v>
      </c>
      <c r="D444" s="389" t="s">
        <v>44</v>
      </c>
      <c r="E444" s="389" t="s">
        <v>8</v>
      </c>
      <c r="F444" s="380">
        <v>68</v>
      </c>
      <c r="G444" s="369" t="str">
        <f t="shared" si="10"/>
        <v>Khá</v>
      </c>
      <c r="H444" s="369"/>
    </row>
    <row r="445" spans="1:8" s="705" customFormat="1" ht="15" customHeight="1" x14ac:dyDescent="0.25">
      <c r="A445" s="369">
        <v>426</v>
      </c>
      <c r="B445" s="369">
        <v>39</v>
      </c>
      <c r="C445" s="389" t="s">
        <v>5813</v>
      </c>
      <c r="D445" s="389" t="s">
        <v>413</v>
      </c>
      <c r="E445" s="389" t="s">
        <v>8</v>
      </c>
      <c r="F445" s="380">
        <v>56</v>
      </c>
      <c r="G445" s="369" t="str">
        <f t="shared" si="10"/>
        <v>Trung bình</v>
      </c>
      <c r="H445" s="369"/>
    </row>
    <row r="446" spans="1:8" s="705" customFormat="1" ht="15" customHeight="1" x14ac:dyDescent="0.25">
      <c r="A446" s="369">
        <v>427</v>
      </c>
      <c r="B446" s="369">
        <v>40</v>
      </c>
      <c r="C446" s="389" t="s">
        <v>5814</v>
      </c>
      <c r="D446" s="389" t="s">
        <v>36</v>
      </c>
      <c r="E446" s="389" t="s">
        <v>223</v>
      </c>
      <c r="F446" s="380">
        <v>59</v>
      </c>
      <c r="G446" s="369" t="str">
        <f t="shared" si="10"/>
        <v>Trung bình</v>
      </c>
      <c r="H446" s="369"/>
    </row>
    <row r="447" spans="1:8" s="705" customFormat="1" ht="15" customHeight="1" x14ac:dyDescent="0.25">
      <c r="A447" s="369">
        <v>428</v>
      </c>
      <c r="B447" s="369">
        <v>41</v>
      </c>
      <c r="C447" s="389" t="s">
        <v>5815</v>
      </c>
      <c r="D447" s="389" t="s">
        <v>5816</v>
      </c>
      <c r="E447" s="389" t="s">
        <v>25</v>
      </c>
      <c r="F447" s="380">
        <v>63</v>
      </c>
      <c r="G447" s="369" t="str">
        <f t="shared" si="10"/>
        <v>Trung bình</v>
      </c>
      <c r="H447" s="369"/>
    </row>
    <row r="448" spans="1:8" s="705" customFormat="1" ht="15" customHeight="1" x14ac:dyDescent="0.25">
      <c r="A448" s="369">
        <v>429</v>
      </c>
      <c r="B448" s="369">
        <v>42</v>
      </c>
      <c r="C448" s="389" t="s">
        <v>5817</v>
      </c>
      <c r="D448" s="389" t="s">
        <v>5818</v>
      </c>
      <c r="E448" s="389" t="s">
        <v>25</v>
      </c>
      <c r="F448" s="380">
        <v>66</v>
      </c>
      <c r="G448" s="369" t="str">
        <f t="shared" si="10"/>
        <v>Khá</v>
      </c>
      <c r="H448" s="369"/>
    </row>
    <row r="449" spans="1:8" s="705" customFormat="1" ht="15" customHeight="1" x14ac:dyDescent="0.25">
      <c r="A449" s="369">
        <v>430</v>
      </c>
      <c r="B449" s="369">
        <v>43</v>
      </c>
      <c r="C449" s="389" t="s">
        <v>5819</v>
      </c>
      <c r="D449" s="389" t="s">
        <v>4575</v>
      </c>
      <c r="E449" s="389" t="s">
        <v>80</v>
      </c>
      <c r="F449" s="380">
        <v>73</v>
      </c>
      <c r="G449" s="369" t="str">
        <f t="shared" si="10"/>
        <v>Khá</v>
      </c>
      <c r="H449" s="369"/>
    </row>
    <row r="450" spans="1:8" s="705" customFormat="1" ht="15" customHeight="1" x14ac:dyDescent="0.25">
      <c r="A450" s="369">
        <v>431</v>
      </c>
      <c r="B450" s="369">
        <v>44</v>
      </c>
      <c r="C450" s="389" t="s">
        <v>5820</v>
      </c>
      <c r="D450" s="389" t="s">
        <v>5515</v>
      </c>
      <c r="E450" s="389" t="s">
        <v>173</v>
      </c>
      <c r="F450" s="380">
        <v>60</v>
      </c>
      <c r="G450" s="369" t="str">
        <f t="shared" si="10"/>
        <v>Trung bình</v>
      </c>
      <c r="H450" s="369"/>
    </row>
    <row r="451" spans="1:8" s="705" customFormat="1" ht="15" customHeight="1" x14ac:dyDescent="0.25">
      <c r="A451" s="369">
        <v>432</v>
      </c>
      <c r="B451" s="369">
        <v>45</v>
      </c>
      <c r="C451" s="389" t="s">
        <v>5821</v>
      </c>
      <c r="D451" s="389" t="s">
        <v>5822</v>
      </c>
      <c r="E451" s="389" t="s">
        <v>173</v>
      </c>
      <c r="F451" s="380">
        <v>75</v>
      </c>
      <c r="G451" s="369" t="str">
        <f t="shared" si="10"/>
        <v>Khá</v>
      </c>
      <c r="H451" s="369"/>
    </row>
    <row r="452" spans="1:8" s="705" customFormat="1" ht="15" customHeight="1" x14ac:dyDescent="0.25">
      <c r="A452" s="369">
        <v>433</v>
      </c>
      <c r="B452" s="369">
        <v>46</v>
      </c>
      <c r="C452" s="389" t="s">
        <v>5823</v>
      </c>
      <c r="D452" s="389" t="s">
        <v>5824</v>
      </c>
      <c r="E452" s="389" t="s">
        <v>173</v>
      </c>
      <c r="F452" s="380">
        <v>46</v>
      </c>
      <c r="G452" s="369" t="str">
        <f t="shared" si="10"/>
        <v>Yếu</v>
      </c>
      <c r="H452" s="369"/>
    </row>
    <row r="453" spans="1:8" s="705" customFormat="1" ht="15" customHeight="1" x14ac:dyDescent="0.25">
      <c r="A453" s="369">
        <v>434</v>
      </c>
      <c r="B453" s="369">
        <v>47</v>
      </c>
      <c r="C453" s="389" t="s">
        <v>5825</v>
      </c>
      <c r="D453" s="389" t="s">
        <v>1380</v>
      </c>
      <c r="E453" s="389" t="s">
        <v>147</v>
      </c>
      <c r="F453" s="380">
        <v>79</v>
      </c>
      <c r="G453" s="369" t="str">
        <f t="shared" si="10"/>
        <v>Khá</v>
      </c>
      <c r="H453" s="369"/>
    </row>
    <row r="454" spans="1:8" s="705" customFormat="1" ht="15" customHeight="1" x14ac:dyDescent="0.25">
      <c r="A454" s="369">
        <v>435</v>
      </c>
      <c r="B454" s="369">
        <v>48</v>
      </c>
      <c r="C454" s="389" t="s">
        <v>5826</v>
      </c>
      <c r="D454" s="389" t="s">
        <v>150</v>
      </c>
      <c r="E454" s="389" t="s">
        <v>147</v>
      </c>
      <c r="F454" s="380">
        <v>74</v>
      </c>
      <c r="G454" s="369" t="str">
        <f t="shared" si="10"/>
        <v>Khá</v>
      </c>
      <c r="H454" s="369"/>
    </row>
    <row r="455" spans="1:8" s="705" customFormat="1" ht="15" customHeight="1" x14ac:dyDescent="0.25">
      <c r="A455" s="369">
        <v>436</v>
      </c>
      <c r="B455" s="369">
        <v>49</v>
      </c>
      <c r="C455" s="389" t="s">
        <v>5827</v>
      </c>
      <c r="D455" s="389" t="s">
        <v>145</v>
      </c>
      <c r="E455" s="389" t="s">
        <v>147</v>
      </c>
      <c r="F455" s="380">
        <v>53</v>
      </c>
      <c r="G455" s="369" t="str">
        <f t="shared" si="10"/>
        <v>Trung bình</v>
      </c>
      <c r="H455" s="369"/>
    </row>
    <row r="456" spans="1:8" s="705" customFormat="1" ht="15" customHeight="1" x14ac:dyDescent="0.25">
      <c r="A456" s="369">
        <v>437</v>
      </c>
      <c r="B456" s="369">
        <v>50</v>
      </c>
      <c r="C456" s="389" t="s">
        <v>5828</v>
      </c>
      <c r="D456" s="389" t="s">
        <v>3595</v>
      </c>
      <c r="E456" s="389" t="s">
        <v>158</v>
      </c>
      <c r="F456" s="380">
        <v>56</v>
      </c>
      <c r="G456" s="369" t="str">
        <f t="shared" si="10"/>
        <v>Trung bình</v>
      </c>
      <c r="H456" s="369"/>
    </row>
    <row r="457" spans="1:8" s="705" customFormat="1" ht="15" customHeight="1" x14ac:dyDescent="0.25">
      <c r="A457" s="369">
        <v>438</v>
      </c>
      <c r="B457" s="369">
        <v>51</v>
      </c>
      <c r="C457" s="389" t="s">
        <v>5829</v>
      </c>
      <c r="D457" s="389" t="s">
        <v>5830</v>
      </c>
      <c r="E457" s="389" t="s">
        <v>158</v>
      </c>
      <c r="F457" s="380">
        <v>48</v>
      </c>
      <c r="G457" s="369" t="str">
        <f t="shared" si="10"/>
        <v>Yếu</v>
      </c>
      <c r="H457" s="369"/>
    </row>
    <row r="458" spans="1:8" s="705" customFormat="1" ht="15" customHeight="1" x14ac:dyDescent="0.25">
      <c r="A458" s="369">
        <v>439</v>
      </c>
      <c r="B458" s="369">
        <v>52</v>
      </c>
      <c r="C458" s="389" t="s">
        <v>5831</v>
      </c>
      <c r="D458" s="389" t="s">
        <v>5832</v>
      </c>
      <c r="E458" s="389" t="s">
        <v>5833</v>
      </c>
      <c r="F458" s="380">
        <v>68</v>
      </c>
      <c r="G458" s="369" t="str">
        <f t="shared" si="10"/>
        <v>Khá</v>
      </c>
      <c r="H458" s="369"/>
    </row>
    <row r="459" spans="1:8" s="705" customFormat="1" ht="15" customHeight="1" x14ac:dyDescent="0.25">
      <c r="A459" s="369">
        <v>440</v>
      </c>
      <c r="B459" s="369">
        <v>53</v>
      </c>
      <c r="C459" s="389" t="s">
        <v>5834</v>
      </c>
      <c r="D459" s="389" t="s">
        <v>5835</v>
      </c>
      <c r="E459" s="389" t="s">
        <v>26</v>
      </c>
      <c r="F459" s="380">
        <v>68</v>
      </c>
      <c r="G459" s="369" t="str">
        <f t="shared" si="10"/>
        <v>Khá</v>
      </c>
      <c r="H459" s="369"/>
    </row>
    <row r="460" spans="1:8" s="705" customFormat="1" ht="15" customHeight="1" x14ac:dyDescent="0.25">
      <c r="A460" s="369">
        <v>441</v>
      </c>
      <c r="B460" s="369">
        <v>54</v>
      </c>
      <c r="C460" s="389" t="s">
        <v>5836</v>
      </c>
      <c r="D460" s="389" t="s">
        <v>5837</v>
      </c>
      <c r="E460" s="389" t="s">
        <v>26</v>
      </c>
      <c r="F460" s="380">
        <v>80</v>
      </c>
      <c r="G460" s="369" t="str">
        <f t="shared" si="10"/>
        <v>Tốt</v>
      </c>
      <c r="H460" s="369"/>
    </row>
    <row r="461" spans="1:8" s="700" customFormat="1" ht="15" customHeight="1" x14ac:dyDescent="0.25">
      <c r="A461" s="369">
        <v>442</v>
      </c>
      <c r="B461" s="369">
        <v>55</v>
      </c>
      <c r="C461" s="389" t="s">
        <v>5838</v>
      </c>
      <c r="D461" s="389" t="s">
        <v>420</v>
      </c>
      <c r="E461" s="389" t="s">
        <v>148</v>
      </c>
      <c r="F461" s="380">
        <v>41</v>
      </c>
      <c r="G461" s="369" t="str">
        <f t="shared" si="10"/>
        <v>Yếu</v>
      </c>
      <c r="H461" s="369" t="s">
        <v>111</v>
      </c>
    </row>
    <row r="462" spans="1:8" s="705" customFormat="1" ht="15" customHeight="1" x14ac:dyDescent="0.25">
      <c r="A462" s="369">
        <v>443</v>
      </c>
      <c r="B462" s="369">
        <v>56</v>
      </c>
      <c r="C462" s="389" t="s">
        <v>5839</v>
      </c>
      <c r="D462" s="389" t="s">
        <v>2958</v>
      </c>
      <c r="E462" s="389" t="s">
        <v>9</v>
      </c>
      <c r="F462" s="380">
        <v>75</v>
      </c>
      <c r="G462" s="369" t="str">
        <f t="shared" si="10"/>
        <v>Khá</v>
      </c>
      <c r="H462" s="369"/>
    </row>
    <row r="463" spans="1:8" s="705" customFormat="1" ht="15" customHeight="1" x14ac:dyDescent="0.25">
      <c r="A463" s="369">
        <v>444</v>
      </c>
      <c r="B463" s="369">
        <v>57</v>
      </c>
      <c r="C463" s="389" t="s">
        <v>5840</v>
      </c>
      <c r="D463" s="389" t="s">
        <v>264</v>
      </c>
      <c r="E463" s="389" t="s">
        <v>2689</v>
      </c>
      <c r="F463" s="380">
        <v>40</v>
      </c>
      <c r="G463" s="369" t="str">
        <f t="shared" si="10"/>
        <v>Yếu</v>
      </c>
      <c r="H463" s="369"/>
    </row>
    <row r="464" spans="1:8" s="705" customFormat="1" ht="15" customHeight="1" x14ac:dyDescent="0.25">
      <c r="A464" s="369">
        <v>445</v>
      </c>
      <c r="B464" s="369">
        <v>58</v>
      </c>
      <c r="C464" s="389" t="s">
        <v>5841</v>
      </c>
      <c r="D464" s="389" t="s">
        <v>18</v>
      </c>
      <c r="E464" s="389" t="s">
        <v>2689</v>
      </c>
      <c r="F464" s="380">
        <v>87</v>
      </c>
      <c r="G464" s="369" t="str">
        <f t="shared" si="10"/>
        <v>Tốt</v>
      </c>
      <c r="H464" s="369"/>
    </row>
    <row r="465" spans="1:8" s="705" customFormat="1" ht="15" customHeight="1" x14ac:dyDescent="0.25">
      <c r="A465" s="369">
        <v>446</v>
      </c>
      <c r="B465" s="369">
        <v>59</v>
      </c>
      <c r="C465" s="389" t="s">
        <v>5842</v>
      </c>
      <c r="D465" s="389" t="s">
        <v>18</v>
      </c>
      <c r="E465" s="389" t="s">
        <v>11</v>
      </c>
      <c r="F465" s="380">
        <v>41</v>
      </c>
      <c r="G465" s="369" t="str">
        <f t="shared" si="10"/>
        <v>Yếu</v>
      </c>
      <c r="H465" s="369"/>
    </row>
    <row r="466" spans="1:8" s="705" customFormat="1" ht="15" customHeight="1" x14ac:dyDescent="0.25">
      <c r="A466" s="369">
        <v>447</v>
      </c>
      <c r="B466" s="369">
        <v>60</v>
      </c>
      <c r="C466" s="389" t="s">
        <v>5843</v>
      </c>
      <c r="D466" s="389" t="s">
        <v>18</v>
      </c>
      <c r="E466" s="389" t="s">
        <v>11</v>
      </c>
      <c r="F466" s="380">
        <v>52</v>
      </c>
      <c r="G466" s="369" t="str">
        <f t="shared" si="10"/>
        <v>Trung bình</v>
      </c>
      <c r="H466" s="369"/>
    </row>
    <row r="467" spans="1:8" s="705" customFormat="1" ht="15" customHeight="1" x14ac:dyDescent="0.25">
      <c r="A467" s="369">
        <v>448</v>
      </c>
      <c r="B467" s="369">
        <v>61</v>
      </c>
      <c r="C467" s="389" t="s">
        <v>5844</v>
      </c>
      <c r="D467" s="389" t="s">
        <v>57</v>
      </c>
      <c r="E467" s="389" t="s">
        <v>81</v>
      </c>
      <c r="F467" s="380">
        <v>70</v>
      </c>
      <c r="G467" s="369" t="str">
        <f t="shared" si="10"/>
        <v>Khá</v>
      </c>
      <c r="H467" s="369"/>
    </row>
    <row r="468" spans="1:8" s="705" customFormat="1" ht="15" customHeight="1" x14ac:dyDescent="0.25">
      <c r="A468" s="369">
        <v>449</v>
      </c>
      <c r="B468" s="369">
        <v>62</v>
      </c>
      <c r="C468" s="389" t="s">
        <v>5845</v>
      </c>
      <c r="D468" s="389" t="s">
        <v>5846</v>
      </c>
      <c r="E468" s="389" t="s">
        <v>59</v>
      </c>
      <c r="F468" s="380">
        <v>64</v>
      </c>
      <c r="G468" s="369" t="str">
        <f t="shared" si="10"/>
        <v>Trung bình</v>
      </c>
      <c r="H468" s="369"/>
    </row>
    <row r="469" spans="1:8" s="705" customFormat="1" ht="15" customHeight="1" x14ac:dyDescent="0.25">
      <c r="A469" s="369">
        <v>450</v>
      </c>
      <c r="B469" s="369">
        <v>63</v>
      </c>
      <c r="C469" s="389" t="s">
        <v>5847</v>
      </c>
      <c r="D469" s="389" t="s">
        <v>65</v>
      </c>
      <c r="E469" s="389" t="s">
        <v>59</v>
      </c>
      <c r="F469" s="380">
        <v>63</v>
      </c>
      <c r="G469" s="369" t="str">
        <f t="shared" si="10"/>
        <v>Trung bình</v>
      </c>
      <c r="H469" s="369"/>
    </row>
    <row r="470" spans="1:8" s="705" customFormat="1" ht="15" customHeight="1" x14ac:dyDescent="0.25">
      <c r="A470" s="369">
        <v>451</v>
      </c>
      <c r="B470" s="369">
        <v>64</v>
      </c>
      <c r="C470" s="389" t="s">
        <v>5848</v>
      </c>
      <c r="D470" s="389" t="s">
        <v>407</v>
      </c>
      <c r="E470" s="389" t="s">
        <v>59</v>
      </c>
      <c r="F470" s="380">
        <v>62</v>
      </c>
      <c r="G470" s="369" t="str">
        <f t="shared" si="10"/>
        <v>Trung bình</v>
      </c>
      <c r="H470" s="369"/>
    </row>
    <row r="471" spans="1:8" s="705" customFormat="1" ht="15" customHeight="1" x14ac:dyDescent="0.25">
      <c r="A471" s="369">
        <v>452</v>
      </c>
      <c r="B471" s="369">
        <v>65</v>
      </c>
      <c r="C471" s="389" t="s">
        <v>5849</v>
      </c>
      <c r="D471" s="389" t="s">
        <v>4955</v>
      </c>
      <c r="E471" s="389" t="s">
        <v>59</v>
      </c>
      <c r="F471" s="380">
        <v>35</v>
      </c>
      <c r="G471" s="369" t="str">
        <f t="shared" ref="G471:G534" si="11">IF(F471&gt;=90,"Xuất sắc",IF(F471&gt;=80,"Tốt",IF(F471&gt;=65,"Khá",IF(F471&gt;=50,"Trung bình",IF(F471&gt;=35,"Yếu","Kém")))))</f>
        <v>Yếu</v>
      </c>
      <c r="H471" s="369"/>
    </row>
    <row r="472" spans="1:8" s="705" customFormat="1" ht="15" customHeight="1" x14ac:dyDescent="0.25">
      <c r="A472" s="369">
        <v>453</v>
      </c>
      <c r="B472" s="369">
        <v>66</v>
      </c>
      <c r="C472" s="389" t="s">
        <v>5850</v>
      </c>
      <c r="D472" s="389" t="s">
        <v>104</v>
      </c>
      <c r="E472" s="389" t="s">
        <v>210</v>
      </c>
      <c r="F472" s="380">
        <v>74</v>
      </c>
      <c r="G472" s="369" t="str">
        <f t="shared" si="11"/>
        <v>Khá</v>
      </c>
      <c r="H472" s="369"/>
    </row>
    <row r="473" spans="1:8" s="705" customFormat="1" ht="15" customHeight="1" x14ac:dyDescent="0.25">
      <c r="A473" s="369">
        <v>454</v>
      </c>
      <c r="B473" s="369">
        <v>67</v>
      </c>
      <c r="C473" s="389" t="s">
        <v>5851</v>
      </c>
      <c r="D473" s="389" t="s">
        <v>174</v>
      </c>
      <c r="E473" s="389" t="s">
        <v>61</v>
      </c>
      <c r="F473" s="380">
        <v>88</v>
      </c>
      <c r="G473" s="369" t="str">
        <f t="shared" si="11"/>
        <v>Tốt</v>
      </c>
      <c r="H473" s="369"/>
    </row>
    <row r="474" spans="1:8" s="705" customFormat="1" ht="15" customHeight="1" x14ac:dyDescent="0.25">
      <c r="A474" s="369">
        <v>455</v>
      </c>
      <c r="B474" s="369">
        <v>68</v>
      </c>
      <c r="C474" s="389" t="s">
        <v>5852</v>
      </c>
      <c r="D474" s="389" t="s">
        <v>186</v>
      </c>
      <c r="E474" s="389" t="s">
        <v>61</v>
      </c>
      <c r="F474" s="380">
        <v>85</v>
      </c>
      <c r="G474" s="369" t="str">
        <f t="shared" si="11"/>
        <v>Tốt</v>
      </c>
      <c r="H474" s="369"/>
    </row>
    <row r="475" spans="1:8" s="705" customFormat="1" ht="15" customHeight="1" x14ac:dyDescent="0.25">
      <c r="A475" s="369">
        <v>456</v>
      </c>
      <c r="B475" s="369">
        <v>69</v>
      </c>
      <c r="C475" s="389" t="s">
        <v>5853</v>
      </c>
      <c r="D475" s="389" t="s">
        <v>185</v>
      </c>
      <c r="E475" s="389" t="s">
        <v>61</v>
      </c>
      <c r="F475" s="380">
        <v>81</v>
      </c>
      <c r="G475" s="369" t="str">
        <f t="shared" si="11"/>
        <v>Tốt</v>
      </c>
      <c r="H475" s="369"/>
    </row>
    <row r="476" spans="1:8" s="705" customFormat="1" ht="15" customHeight="1" x14ac:dyDescent="0.25">
      <c r="A476" s="369">
        <v>457</v>
      </c>
      <c r="B476" s="369">
        <v>70</v>
      </c>
      <c r="C476" s="389" t="s">
        <v>5854</v>
      </c>
      <c r="D476" s="389" t="s">
        <v>71</v>
      </c>
      <c r="E476" s="389" t="s">
        <v>431</v>
      </c>
      <c r="F476" s="380">
        <v>81</v>
      </c>
      <c r="G476" s="369" t="str">
        <f t="shared" si="11"/>
        <v>Tốt</v>
      </c>
      <c r="H476" s="369"/>
    </row>
    <row r="477" spans="1:8" s="705" customFormat="1" ht="15" customHeight="1" x14ac:dyDescent="0.25">
      <c r="A477" s="369">
        <v>458</v>
      </c>
      <c r="B477" s="369">
        <v>71</v>
      </c>
      <c r="C477" s="389" t="s">
        <v>5855</v>
      </c>
      <c r="D477" s="389" t="s">
        <v>5856</v>
      </c>
      <c r="E477" s="389" t="s">
        <v>12</v>
      </c>
      <c r="F477" s="380">
        <v>46</v>
      </c>
      <c r="G477" s="369" t="str">
        <f t="shared" si="11"/>
        <v>Yếu</v>
      </c>
      <c r="H477" s="369"/>
    </row>
    <row r="478" spans="1:8" s="700" customFormat="1" ht="15" customHeight="1" x14ac:dyDescent="0.25">
      <c r="A478" s="369">
        <v>459</v>
      </c>
      <c r="B478" s="369">
        <v>72</v>
      </c>
      <c r="C478" s="389" t="s">
        <v>5857</v>
      </c>
      <c r="D478" s="389" t="s">
        <v>744</v>
      </c>
      <c r="E478" s="389" t="s">
        <v>12</v>
      </c>
      <c r="F478" s="380">
        <v>35</v>
      </c>
      <c r="G478" s="369" t="str">
        <f t="shared" si="11"/>
        <v>Yếu</v>
      </c>
      <c r="H478" s="369" t="s">
        <v>111</v>
      </c>
    </row>
    <row r="479" spans="1:8" s="705" customFormat="1" ht="15" customHeight="1" x14ac:dyDescent="0.25">
      <c r="A479" s="369">
        <v>460</v>
      </c>
      <c r="B479" s="369">
        <v>73</v>
      </c>
      <c r="C479" s="389" t="s">
        <v>5858</v>
      </c>
      <c r="D479" s="389" t="s">
        <v>56</v>
      </c>
      <c r="E479" s="389" t="s">
        <v>12</v>
      </c>
      <c r="F479" s="380">
        <v>70</v>
      </c>
      <c r="G479" s="369" t="str">
        <f t="shared" si="11"/>
        <v>Khá</v>
      </c>
      <c r="H479" s="369"/>
    </row>
    <row r="480" spans="1:8" s="705" customFormat="1" ht="15" customHeight="1" x14ac:dyDescent="0.25">
      <c r="A480" s="369">
        <v>461</v>
      </c>
      <c r="B480" s="369">
        <v>74</v>
      </c>
      <c r="C480" s="389" t="s">
        <v>5859</v>
      </c>
      <c r="D480" s="389" t="s">
        <v>5860</v>
      </c>
      <c r="E480" s="389" t="s">
        <v>12</v>
      </c>
      <c r="F480" s="380">
        <v>61</v>
      </c>
      <c r="G480" s="369" t="str">
        <f t="shared" si="11"/>
        <v>Trung bình</v>
      </c>
      <c r="H480" s="369"/>
    </row>
    <row r="481" spans="1:8" s="705" customFormat="1" ht="15" customHeight="1" x14ac:dyDescent="0.25">
      <c r="A481" s="369">
        <v>462</v>
      </c>
      <c r="B481" s="369">
        <v>75</v>
      </c>
      <c r="C481" s="389" t="s">
        <v>5861</v>
      </c>
      <c r="D481" s="389" t="s">
        <v>602</v>
      </c>
      <c r="E481" s="389" t="s">
        <v>383</v>
      </c>
      <c r="F481" s="380">
        <v>73</v>
      </c>
      <c r="G481" s="369" t="str">
        <f t="shared" si="11"/>
        <v>Khá</v>
      </c>
      <c r="H481" s="369"/>
    </row>
    <row r="482" spans="1:8" s="705" customFormat="1" ht="15" customHeight="1" x14ac:dyDescent="0.25">
      <c r="A482" s="369">
        <v>463</v>
      </c>
      <c r="B482" s="369">
        <v>76</v>
      </c>
      <c r="C482" s="389" t="s">
        <v>5862</v>
      </c>
      <c r="D482" s="389" t="s">
        <v>162</v>
      </c>
      <c r="E482" s="389" t="s">
        <v>123</v>
      </c>
      <c r="F482" s="380">
        <v>63</v>
      </c>
      <c r="G482" s="369" t="str">
        <f t="shared" si="11"/>
        <v>Trung bình</v>
      </c>
      <c r="H482" s="369"/>
    </row>
    <row r="483" spans="1:8" s="705" customFormat="1" ht="15" customHeight="1" x14ac:dyDescent="0.25">
      <c r="A483" s="369">
        <v>464</v>
      </c>
      <c r="B483" s="369">
        <v>77</v>
      </c>
      <c r="C483" s="389" t="s">
        <v>5863</v>
      </c>
      <c r="D483" s="389" t="s">
        <v>44</v>
      </c>
      <c r="E483" s="389" t="s">
        <v>28</v>
      </c>
      <c r="F483" s="380">
        <v>66</v>
      </c>
      <c r="G483" s="369" t="str">
        <f t="shared" si="11"/>
        <v>Khá</v>
      </c>
      <c r="H483" s="369"/>
    </row>
    <row r="484" spans="1:8" s="705" customFormat="1" ht="15" customHeight="1" x14ac:dyDescent="0.25">
      <c r="A484" s="369">
        <v>465</v>
      </c>
      <c r="B484" s="369">
        <v>78</v>
      </c>
      <c r="C484" s="389" t="s">
        <v>5864</v>
      </c>
      <c r="D484" s="389" t="s">
        <v>1176</v>
      </c>
      <c r="E484" s="389" t="s">
        <v>24</v>
      </c>
      <c r="F484" s="380">
        <v>41</v>
      </c>
      <c r="G484" s="369" t="str">
        <f t="shared" si="11"/>
        <v>Yếu</v>
      </c>
      <c r="H484" s="369"/>
    </row>
    <row r="485" spans="1:8" s="705" customFormat="1" ht="15" customHeight="1" x14ac:dyDescent="0.25">
      <c r="A485" s="369">
        <v>466</v>
      </c>
      <c r="B485" s="369">
        <v>79</v>
      </c>
      <c r="C485" s="389" t="s">
        <v>5865</v>
      </c>
      <c r="D485" s="389" t="s">
        <v>278</v>
      </c>
      <c r="E485" s="389" t="s">
        <v>5866</v>
      </c>
      <c r="F485" s="380">
        <v>76</v>
      </c>
      <c r="G485" s="369" t="str">
        <f t="shared" si="11"/>
        <v>Khá</v>
      </c>
      <c r="H485" s="369"/>
    </row>
    <row r="486" spans="1:8" s="705" customFormat="1" ht="15" customHeight="1" x14ac:dyDescent="0.25">
      <c r="A486" s="369">
        <v>467</v>
      </c>
      <c r="B486" s="369">
        <v>80</v>
      </c>
      <c r="C486" s="389" t="s">
        <v>5867</v>
      </c>
      <c r="D486" s="389" t="s">
        <v>5868</v>
      </c>
      <c r="E486" s="389" t="s">
        <v>1295</v>
      </c>
      <c r="F486" s="380">
        <v>45</v>
      </c>
      <c r="G486" s="369" t="str">
        <f t="shared" si="11"/>
        <v>Yếu</v>
      </c>
      <c r="H486" s="369"/>
    </row>
    <row r="487" spans="1:8" s="705" customFormat="1" ht="15" customHeight="1" x14ac:dyDescent="0.25">
      <c r="A487" s="369">
        <v>468</v>
      </c>
      <c r="B487" s="369">
        <v>81</v>
      </c>
      <c r="C487" s="389" t="s">
        <v>5869</v>
      </c>
      <c r="D487" s="389" t="s">
        <v>465</v>
      </c>
      <c r="E487" s="389" t="s">
        <v>5870</v>
      </c>
      <c r="F487" s="380">
        <v>74</v>
      </c>
      <c r="G487" s="369" t="str">
        <f t="shared" si="11"/>
        <v>Khá</v>
      </c>
      <c r="H487" s="369"/>
    </row>
    <row r="488" spans="1:8" s="705" customFormat="1" ht="15" customHeight="1" x14ac:dyDescent="0.25">
      <c r="A488" s="369">
        <v>469</v>
      </c>
      <c r="B488" s="369">
        <v>82</v>
      </c>
      <c r="C488" s="389" t="s">
        <v>5871</v>
      </c>
      <c r="D488" s="389" t="s">
        <v>44</v>
      </c>
      <c r="E488" s="389" t="s">
        <v>66</v>
      </c>
      <c r="F488" s="380">
        <v>61</v>
      </c>
      <c r="G488" s="369" t="str">
        <f t="shared" si="11"/>
        <v>Trung bình</v>
      </c>
      <c r="H488" s="369"/>
    </row>
    <row r="489" spans="1:8" s="705" customFormat="1" ht="15" customHeight="1" x14ac:dyDescent="0.25">
      <c r="A489" s="369"/>
      <c r="B489" s="369"/>
      <c r="C489" s="378" t="s">
        <v>5872</v>
      </c>
      <c r="D489" s="380"/>
      <c r="E489" s="381"/>
      <c r="F489" s="380"/>
      <c r="G489" s="380"/>
      <c r="H489" s="369"/>
    </row>
    <row r="490" spans="1:8" s="705" customFormat="1" ht="15" customHeight="1" x14ac:dyDescent="0.25">
      <c r="A490" s="369">
        <v>470</v>
      </c>
      <c r="B490" s="369">
        <v>1</v>
      </c>
      <c r="C490" s="380" t="s">
        <v>5873</v>
      </c>
      <c r="D490" s="381" t="s">
        <v>5874</v>
      </c>
      <c r="E490" s="381" t="s">
        <v>67</v>
      </c>
      <c r="F490" s="380">
        <v>76</v>
      </c>
      <c r="G490" s="369" t="str">
        <f t="shared" ref="G490:G553" si="12">IF(F490&gt;=90,"Xuất sắc",IF(F490&gt;=80,"Tốt",IF(F490&gt;=65,"Khá",IF(F490&gt;=50,"Trung bình",IF(F490&gt;=35,"Yếu","Kém")))))</f>
        <v>Khá</v>
      </c>
      <c r="H490" s="369"/>
    </row>
    <row r="491" spans="1:8" s="705" customFormat="1" ht="15" customHeight="1" x14ac:dyDescent="0.25">
      <c r="A491" s="369">
        <v>471</v>
      </c>
      <c r="B491" s="369">
        <v>2</v>
      </c>
      <c r="C491" s="380" t="s">
        <v>5875</v>
      </c>
      <c r="D491" s="381" t="s">
        <v>5661</v>
      </c>
      <c r="E491" s="381" t="s">
        <v>34</v>
      </c>
      <c r="F491" s="380">
        <v>80</v>
      </c>
      <c r="G491" s="369" t="str">
        <f t="shared" si="12"/>
        <v>Tốt</v>
      </c>
      <c r="H491" s="369"/>
    </row>
    <row r="492" spans="1:8" s="705" customFormat="1" ht="15" customHeight="1" x14ac:dyDescent="0.25">
      <c r="A492" s="369">
        <v>472</v>
      </c>
      <c r="B492" s="369">
        <v>3</v>
      </c>
      <c r="C492" s="380" t="s">
        <v>5876</v>
      </c>
      <c r="D492" s="381" t="s">
        <v>5408</v>
      </c>
      <c r="E492" s="381" t="s">
        <v>34</v>
      </c>
      <c r="F492" s="380">
        <v>80</v>
      </c>
      <c r="G492" s="369" t="str">
        <f t="shared" si="12"/>
        <v>Tốt</v>
      </c>
      <c r="H492" s="369"/>
    </row>
    <row r="493" spans="1:8" s="705" customFormat="1" ht="15" customHeight="1" x14ac:dyDescent="0.25">
      <c r="A493" s="369">
        <v>473</v>
      </c>
      <c r="B493" s="369">
        <v>4</v>
      </c>
      <c r="C493" s="380" t="s">
        <v>5877</v>
      </c>
      <c r="D493" s="381" t="s">
        <v>482</v>
      </c>
      <c r="E493" s="381" t="s">
        <v>34</v>
      </c>
      <c r="F493" s="380">
        <v>73</v>
      </c>
      <c r="G493" s="369" t="str">
        <f t="shared" si="12"/>
        <v>Khá</v>
      </c>
      <c r="H493" s="369"/>
    </row>
    <row r="494" spans="1:8" s="705" customFormat="1" ht="15" customHeight="1" x14ac:dyDescent="0.25">
      <c r="A494" s="369">
        <v>474</v>
      </c>
      <c r="B494" s="369">
        <v>5</v>
      </c>
      <c r="C494" s="380" t="s">
        <v>5878</v>
      </c>
      <c r="D494" s="381" t="s">
        <v>5879</v>
      </c>
      <c r="E494" s="381" t="s">
        <v>34</v>
      </c>
      <c r="F494" s="380">
        <v>56</v>
      </c>
      <c r="G494" s="369" t="str">
        <f t="shared" si="12"/>
        <v>Trung bình</v>
      </c>
      <c r="H494" s="369"/>
    </row>
    <row r="495" spans="1:8" s="705" customFormat="1" ht="15" customHeight="1" x14ac:dyDescent="0.25">
      <c r="A495" s="369">
        <v>475</v>
      </c>
      <c r="B495" s="369">
        <v>6</v>
      </c>
      <c r="C495" s="380" t="s">
        <v>5880</v>
      </c>
      <c r="D495" s="381" t="s">
        <v>36</v>
      </c>
      <c r="E495" s="381" t="s">
        <v>34</v>
      </c>
      <c r="F495" s="380">
        <v>85</v>
      </c>
      <c r="G495" s="369" t="str">
        <f t="shared" si="12"/>
        <v>Tốt</v>
      </c>
      <c r="H495" s="369"/>
    </row>
    <row r="496" spans="1:8" s="705" customFormat="1" ht="15" customHeight="1" x14ac:dyDescent="0.25">
      <c r="A496" s="369">
        <v>476</v>
      </c>
      <c r="B496" s="369">
        <v>7</v>
      </c>
      <c r="C496" s="380" t="s">
        <v>5881</v>
      </c>
      <c r="D496" s="381" t="s">
        <v>273</v>
      </c>
      <c r="E496" s="381" t="s">
        <v>34</v>
      </c>
      <c r="F496" s="380">
        <v>86</v>
      </c>
      <c r="G496" s="369" t="str">
        <f t="shared" si="12"/>
        <v>Tốt</v>
      </c>
      <c r="H496" s="369"/>
    </row>
    <row r="497" spans="1:8" s="710" customFormat="1" ht="15" customHeight="1" x14ac:dyDescent="0.25">
      <c r="A497" s="369">
        <v>477</v>
      </c>
      <c r="B497" s="369">
        <v>8</v>
      </c>
      <c r="C497" s="380" t="s">
        <v>5882</v>
      </c>
      <c r="D497" s="381" t="s">
        <v>390</v>
      </c>
      <c r="E497" s="381" t="s">
        <v>34</v>
      </c>
      <c r="F497" s="380">
        <v>0</v>
      </c>
      <c r="G497" s="369" t="str">
        <f t="shared" si="12"/>
        <v>Kém</v>
      </c>
      <c r="H497" s="369"/>
    </row>
    <row r="498" spans="1:8" s="710" customFormat="1" ht="15" customHeight="1" x14ac:dyDescent="0.25">
      <c r="A498" s="369">
        <v>478</v>
      </c>
      <c r="B498" s="369">
        <v>9</v>
      </c>
      <c r="C498" s="380" t="s">
        <v>5883</v>
      </c>
      <c r="D498" s="381" t="s">
        <v>5884</v>
      </c>
      <c r="E498" s="381" t="s">
        <v>34</v>
      </c>
      <c r="F498" s="380">
        <v>60</v>
      </c>
      <c r="G498" s="369" t="str">
        <f t="shared" si="12"/>
        <v>Trung bình</v>
      </c>
      <c r="H498" s="369"/>
    </row>
    <row r="499" spans="1:8" s="710" customFormat="1" ht="15" customHeight="1" x14ac:dyDescent="0.25">
      <c r="A499" s="369">
        <v>479</v>
      </c>
      <c r="B499" s="369">
        <v>10</v>
      </c>
      <c r="C499" s="380" t="s">
        <v>5885</v>
      </c>
      <c r="D499" s="381" t="s">
        <v>5886</v>
      </c>
      <c r="E499" s="381" t="s">
        <v>129</v>
      </c>
      <c r="F499" s="380">
        <v>76</v>
      </c>
      <c r="G499" s="369" t="str">
        <f t="shared" si="12"/>
        <v>Khá</v>
      </c>
      <c r="H499" s="369"/>
    </row>
    <row r="500" spans="1:8" s="710" customFormat="1" ht="15" customHeight="1" x14ac:dyDescent="0.25">
      <c r="A500" s="369">
        <v>480</v>
      </c>
      <c r="B500" s="369">
        <v>11</v>
      </c>
      <c r="C500" s="380" t="s">
        <v>5887</v>
      </c>
      <c r="D500" s="381" t="s">
        <v>5888</v>
      </c>
      <c r="E500" s="381" t="s">
        <v>37</v>
      </c>
      <c r="F500" s="380">
        <v>97</v>
      </c>
      <c r="G500" s="369" t="str">
        <f t="shared" si="12"/>
        <v>Xuất sắc</v>
      </c>
      <c r="H500" s="369"/>
    </row>
    <row r="501" spans="1:8" s="710" customFormat="1" ht="15" customHeight="1" x14ac:dyDescent="0.25">
      <c r="A501" s="369">
        <v>481</v>
      </c>
      <c r="B501" s="369">
        <v>12</v>
      </c>
      <c r="C501" s="380" t="s">
        <v>5889</v>
      </c>
      <c r="D501" s="381" t="s">
        <v>698</v>
      </c>
      <c r="E501" s="381" t="s">
        <v>6</v>
      </c>
      <c r="F501" s="380">
        <v>80</v>
      </c>
      <c r="G501" s="369" t="str">
        <f t="shared" si="12"/>
        <v>Tốt</v>
      </c>
      <c r="H501" s="369"/>
    </row>
    <row r="502" spans="1:8" s="710" customFormat="1" ht="15" customHeight="1" x14ac:dyDescent="0.25">
      <c r="A502" s="369">
        <v>482</v>
      </c>
      <c r="B502" s="369">
        <v>13</v>
      </c>
      <c r="C502" s="380" t="s">
        <v>5890</v>
      </c>
      <c r="D502" s="381" t="s">
        <v>5891</v>
      </c>
      <c r="E502" s="381" t="s">
        <v>391</v>
      </c>
      <c r="F502" s="380">
        <v>98</v>
      </c>
      <c r="G502" s="369" t="str">
        <f t="shared" si="12"/>
        <v>Xuất sắc</v>
      </c>
      <c r="H502" s="369"/>
    </row>
    <row r="503" spans="1:8" s="710" customFormat="1" ht="15" customHeight="1" x14ac:dyDescent="0.25">
      <c r="A503" s="369">
        <v>483</v>
      </c>
      <c r="B503" s="369">
        <v>14</v>
      </c>
      <c r="C503" s="380" t="s">
        <v>5892</v>
      </c>
      <c r="D503" s="381" t="s">
        <v>5893</v>
      </c>
      <c r="E503" s="381" t="s">
        <v>214</v>
      </c>
      <c r="F503" s="380">
        <v>78</v>
      </c>
      <c r="G503" s="369" t="str">
        <f t="shared" si="12"/>
        <v>Khá</v>
      </c>
      <c r="H503" s="369"/>
    </row>
    <row r="504" spans="1:8" s="710" customFormat="1" ht="15" customHeight="1" x14ac:dyDescent="0.25">
      <c r="A504" s="369">
        <v>484</v>
      </c>
      <c r="B504" s="369">
        <v>15</v>
      </c>
      <c r="C504" s="380" t="s">
        <v>5894</v>
      </c>
      <c r="D504" s="381" t="s">
        <v>5895</v>
      </c>
      <c r="E504" s="381" t="s">
        <v>27</v>
      </c>
      <c r="F504" s="380">
        <v>83</v>
      </c>
      <c r="G504" s="369" t="str">
        <f t="shared" si="12"/>
        <v>Tốt</v>
      </c>
      <c r="H504" s="369"/>
    </row>
    <row r="505" spans="1:8" s="710" customFormat="1" ht="15" customHeight="1" x14ac:dyDescent="0.25">
      <c r="A505" s="369">
        <v>485</v>
      </c>
      <c r="B505" s="369">
        <v>16</v>
      </c>
      <c r="C505" s="380" t="s">
        <v>5896</v>
      </c>
      <c r="D505" s="381" t="s">
        <v>114</v>
      </c>
      <c r="E505" s="381" t="s">
        <v>39</v>
      </c>
      <c r="F505" s="380">
        <v>80</v>
      </c>
      <c r="G505" s="369" t="str">
        <f t="shared" si="12"/>
        <v>Tốt</v>
      </c>
      <c r="H505" s="369"/>
    </row>
    <row r="506" spans="1:8" s="710" customFormat="1" ht="15" customHeight="1" x14ac:dyDescent="0.25">
      <c r="A506" s="369">
        <v>486</v>
      </c>
      <c r="B506" s="369">
        <v>17</v>
      </c>
      <c r="C506" s="380" t="s">
        <v>5897</v>
      </c>
      <c r="D506" s="381" t="s">
        <v>5898</v>
      </c>
      <c r="E506" s="381" t="s">
        <v>154</v>
      </c>
      <c r="F506" s="380">
        <v>0</v>
      </c>
      <c r="G506" s="369" t="str">
        <f t="shared" si="12"/>
        <v>Kém</v>
      </c>
      <c r="H506" s="369"/>
    </row>
    <row r="507" spans="1:8" s="710" customFormat="1" ht="15" customHeight="1" x14ac:dyDescent="0.25">
      <c r="A507" s="369">
        <v>487</v>
      </c>
      <c r="B507" s="369">
        <v>18</v>
      </c>
      <c r="C507" s="380" t="s">
        <v>5899</v>
      </c>
      <c r="D507" s="381" t="s">
        <v>5900</v>
      </c>
      <c r="E507" s="381" t="s">
        <v>178</v>
      </c>
      <c r="F507" s="380">
        <v>0</v>
      </c>
      <c r="G507" s="369" t="str">
        <f t="shared" si="12"/>
        <v>Kém</v>
      </c>
      <c r="H507" s="369"/>
    </row>
    <row r="508" spans="1:8" s="710" customFormat="1" ht="15" customHeight="1" x14ac:dyDescent="0.25">
      <c r="A508" s="369">
        <v>488</v>
      </c>
      <c r="B508" s="369">
        <v>19</v>
      </c>
      <c r="C508" s="380" t="s">
        <v>5901</v>
      </c>
      <c r="D508" s="381" t="s">
        <v>5902</v>
      </c>
      <c r="E508" s="381" t="s">
        <v>178</v>
      </c>
      <c r="F508" s="380">
        <v>0</v>
      </c>
      <c r="G508" s="369" t="str">
        <f t="shared" si="12"/>
        <v>Kém</v>
      </c>
      <c r="H508" s="369"/>
    </row>
    <row r="509" spans="1:8" s="710" customFormat="1" ht="15" customHeight="1" x14ac:dyDescent="0.25">
      <c r="A509" s="369">
        <v>489</v>
      </c>
      <c r="B509" s="369">
        <v>20</v>
      </c>
      <c r="C509" s="380" t="s">
        <v>5903</v>
      </c>
      <c r="D509" s="381" t="s">
        <v>231</v>
      </c>
      <c r="E509" s="381" t="s">
        <v>40</v>
      </c>
      <c r="F509" s="380">
        <v>80</v>
      </c>
      <c r="G509" s="369" t="str">
        <f t="shared" si="12"/>
        <v>Tốt</v>
      </c>
      <c r="H509" s="369"/>
    </row>
    <row r="510" spans="1:8" s="710" customFormat="1" ht="15" customHeight="1" x14ac:dyDescent="0.25">
      <c r="A510" s="369">
        <v>490</v>
      </c>
      <c r="B510" s="369">
        <v>21</v>
      </c>
      <c r="C510" s="380" t="s">
        <v>5904</v>
      </c>
      <c r="D510" s="381" t="s">
        <v>4479</v>
      </c>
      <c r="E510" s="381" t="s">
        <v>40</v>
      </c>
      <c r="F510" s="380">
        <v>90</v>
      </c>
      <c r="G510" s="369" t="str">
        <f t="shared" si="12"/>
        <v>Xuất sắc</v>
      </c>
      <c r="H510" s="369"/>
    </row>
    <row r="511" spans="1:8" s="710" customFormat="1" ht="15" customHeight="1" x14ac:dyDescent="0.25">
      <c r="A511" s="369">
        <v>491</v>
      </c>
      <c r="B511" s="369">
        <v>22</v>
      </c>
      <c r="C511" s="380" t="s">
        <v>5905</v>
      </c>
      <c r="D511" s="381" t="s">
        <v>2741</v>
      </c>
      <c r="E511" s="381" t="s">
        <v>43</v>
      </c>
      <c r="F511" s="380">
        <v>0</v>
      </c>
      <c r="G511" s="369" t="str">
        <f t="shared" si="12"/>
        <v>Kém</v>
      </c>
      <c r="H511" s="369"/>
    </row>
    <row r="512" spans="1:8" s="705" customFormat="1" ht="15" customHeight="1" x14ac:dyDescent="0.25">
      <c r="A512" s="369">
        <v>492</v>
      </c>
      <c r="B512" s="369">
        <v>23</v>
      </c>
      <c r="C512" s="380" t="s">
        <v>5906</v>
      </c>
      <c r="D512" s="381" t="s">
        <v>3082</v>
      </c>
      <c r="E512" s="381" t="s">
        <v>43</v>
      </c>
      <c r="F512" s="380">
        <v>90</v>
      </c>
      <c r="G512" s="369" t="str">
        <f t="shared" si="12"/>
        <v>Xuất sắc</v>
      </c>
      <c r="H512" s="369"/>
    </row>
    <row r="513" spans="1:8" s="705" customFormat="1" ht="15" customHeight="1" x14ac:dyDescent="0.25">
      <c r="A513" s="369">
        <v>493</v>
      </c>
      <c r="B513" s="369">
        <v>24</v>
      </c>
      <c r="C513" s="380" t="s">
        <v>5907</v>
      </c>
      <c r="D513" s="381" t="s">
        <v>5908</v>
      </c>
      <c r="E513" s="381" t="s">
        <v>2575</v>
      </c>
      <c r="F513" s="380">
        <v>80</v>
      </c>
      <c r="G513" s="369" t="str">
        <f t="shared" si="12"/>
        <v>Tốt</v>
      </c>
      <c r="H513" s="369"/>
    </row>
    <row r="514" spans="1:8" s="705" customFormat="1" ht="15" customHeight="1" x14ac:dyDescent="0.25">
      <c r="A514" s="369">
        <v>494</v>
      </c>
      <c r="B514" s="369">
        <v>25</v>
      </c>
      <c r="C514" s="380" t="s">
        <v>5909</v>
      </c>
      <c r="D514" s="381" t="s">
        <v>725</v>
      </c>
      <c r="E514" s="381" t="s">
        <v>45</v>
      </c>
      <c r="F514" s="380">
        <v>90</v>
      </c>
      <c r="G514" s="369" t="str">
        <f t="shared" si="12"/>
        <v>Xuất sắc</v>
      </c>
      <c r="H514" s="369"/>
    </row>
    <row r="515" spans="1:8" s="705" customFormat="1" ht="15" customHeight="1" x14ac:dyDescent="0.25">
      <c r="A515" s="369">
        <v>495</v>
      </c>
      <c r="B515" s="369">
        <v>26</v>
      </c>
      <c r="C515" s="380" t="s">
        <v>5910</v>
      </c>
      <c r="D515" s="381" t="s">
        <v>18</v>
      </c>
      <c r="E515" s="381" t="s">
        <v>45</v>
      </c>
      <c r="F515" s="380">
        <v>90</v>
      </c>
      <c r="G515" s="369" t="str">
        <f t="shared" si="12"/>
        <v>Xuất sắc</v>
      </c>
      <c r="H515" s="369"/>
    </row>
    <row r="516" spans="1:8" s="705" customFormat="1" ht="15" customHeight="1" x14ac:dyDescent="0.25">
      <c r="A516" s="369">
        <v>496</v>
      </c>
      <c r="B516" s="369">
        <v>27</v>
      </c>
      <c r="C516" s="380" t="s">
        <v>5911</v>
      </c>
      <c r="D516" s="381" t="s">
        <v>393</v>
      </c>
      <c r="E516" s="381" t="s">
        <v>45</v>
      </c>
      <c r="F516" s="380">
        <v>81</v>
      </c>
      <c r="G516" s="369" t="str">
        <f t="shared" si="12"/>
        <v>Tốt</v>
      </c>
      <c r="H516" s="369"/>
    </row>
    <row r="517" spans="1:8" s="705" customFormat="1" ht="15" customHeight="1" x14ac:dyDescent="0.25">
      <c r="A517" s="369">
        <v>497</v>
      </c>
      <c r="B517" s="369">
        <v>28</v>
      </c>
      <c r="C517" s="380" t="s">
        <v>5912</v>
      </c>
      <c r="D517" s="381" t="s">
        <v>3593</v>
      </c>
      <c r="E517" s="381" t="s">
        <v>95</v>
      </c>
      <c r="F517" s="380">
        <v>93</v>
      </c>
      <c r="G517" s="369" t="str">
        <f t="shared" si="12"/>
        <v>Xuất sắc</v>
      </c>
      <c r="H517" s="369"/>
    </row>
    <row r="518" spans="1:8" s="705" customFormat="1" ht="15" customHeight="1" x14ac:dyDescent="0.25">
      <c r="A518" s="369">
        <v>498</v>
      </c>
      <c r="B518" s="369">
        <v>29</v>
      </c>
      <c r="C518" s="380" t="s">
        <v>5913</v>
      </c>
      <c r="D518" s="381" t="s">
        <v>113</v>
      </c>
      <c r="E518" s="381" t="s">
        <v>15</v>
      </c>
      <c r="F518" s="380">
        <v>87</v>
      </c>
      <c r="G518" s="369" t="str">
        <f t="shared" si="12"/>
        <v>Tốt</v>
      </c>
      <c r="H518" s="369"/>
    </row>
    <row r="519" spans="1:8" s="705" customFormat="1" ht="15" customHeight="1" x14ac:dyDescent="0.25">
      <c r="A519" s="369">
        <v>499</v>
      </c>
      <c r="B519" s="369">
        <v>30</v>
      </c>
      <c r="C519" s="380" t="s">
        <v>5914</v>
      </c>
      <c r="D519" s="381" t="s">
        <v>138</v>
      </c>
      <c r="E519" s="381" t="s">
        <v>47</v>
      </c>
      <c r="F519" s="380">
        <v>81</v>
      </c>
      <c r="G519" s="369" t="str">
        <f t="shared" si="12"/>
        <v>Tốt</v>
      </c>
      <c r="H519" s="369"/>
    </row>
    <row r="520" spans="1:8" s="705" customFormat="1" ht="15" customHeight="1" x14ac:dyDescent="0.25">
      <c r="A520" s="369">
        <v>500</v>
      </c>
      <c r="B520" s="369">
        <v>31</v>
      </c>
      <c r="C520" s="380" t="s">
        <v>5915</v>
      </c>
      <c r="D520" s="381" t="s">
        <v>143</v>
      </c>
      <c r="E520" s="381" t="s">
        <v>112</v>
      </c>
      <c r="F520" s="380">
        <v>86</v>
      </c>
      <c r="G520" s="369" t="str">
        <f t="shared" si="12"/>
        <v>Tốt</v>
      </c>
      <c r="H520" s="369"/>
    </row>
    <row r="521" spans="1:8" s="705" customFormat="1" ht="15" customHeight="1" x14ac:dyDescent="0.25">
      <c r="A521" s="369">
        <v>501</v>
      </c>
      <c r="B521" s="369">
        <v>32</v>
      </c>
      <c r="C521" s="380" t="s">
        <v>5916</v>
      </c>
      <c r="D521" s="381" t="s">
        <v>492</v>
      </c>
      <c r="E521" s="381" t="s">
        <v>156</v>
      </c>
      <c r="F521" s="380">
        <v>86</v>
      </c>
      <c r="G521" s="369" t="str">
        <f t="shared" si="12"/>
        <v>Tốt</v>
      </c>
      <c r="H521" s="369"/>
    </row>
    <row r="522" spans="1:8" s="705" customFormat="1" ht="15" customHeight="1" x14ac:dyDescent="0.25">
      <c r="A522" s="369">
        <v>502</v>
      </c>
      <c r="B522" s="369">
        <v>33</v>
      </c>
      <c r="C522" s="380" t="s">
        <v>5917</v>
      </c>
      <c r="D522" s="381" t="s">
        <v>230</v>
      </c>
      <c r="E522" s="381" t="s">
        <v>21</v>
      </c>
      <c r="F522" s="380">
        <v>79</v>
      </c>
      <c r="G522" s="369" t="str">
        <f t="shared" si="12"/>
        <v>Khá</v>
      </c>
      <c r="H522" s="369"/>
    </row>
    <row r="523" spans="1:8" s="710" customFormat="1" ht="15" customHeight="1" x14ac:dyDescent="0.25">
      <c r="A523" s="369">
        <v>503</v>
      </c>
      <c r="B523" s="369">
        <v>34</v>
      </c>
      <c r="C523" s="380" t="s">
        <v>5918</v>
      </c>
      <c r="D523" s="381" t="s">
        <v>114</v>
      </c>
      <c r="E523" s="381" t="s">
        <v>163</v>
      </c>
      <c r="F523" s="380">
        <v>0</v>
      </c>
      <c r="G523" s="369" t="str">
        <f t="shared" si="12"/>
        <v>Kém</v>
      </c>
      <c r="H523" s="369"/>
    </row>
    <row r="524" spans="1:8" s="710" customFormat="1" ht="15" customHeight="1" x14ac:dyDescent="0.25">
      <c r="A524" s="369">
        <v>504</v>
      </c>
      <c r="B524" s="369">
        <v>35</v>
      </c>
      <c r="C524" s="380" t="s">
        <v>5919</v>
      </c>
      <c r="D524" s="381" t="s">
        <v>97</v>
      </c>
      <c r="E524" s="381" t="s">
        <v>54</v>
      </c>
      <c r="F524" s="380">
        <v>70</v>
      </c>
      <c r="G524" s="369" t="str">
        <f t="shared" si="12"/>
        <v>Khá</v>
      </c>
      <c r="H524" s="369"/>
    </row>
    <row r="525" spans="1:8" s="710" customFormat="1" ht="15" customHeight="1" x14ac:dyDescent="0.25">
      <c r="A525" s="369">
        <v>505</v>
      </c>
      <c r="B525" s="369">
        <v>36</v>
      </c>
      <c r="C525" s="380" t="s">
        <v>5920</v>
      </c>
      <c r="D525" s="381" t="s">
        <v>5921</v>
      </c>
      <c r="E525" s="381" t="s">
        <v>100</v>
      </c>
      <c r="F525" s="380">
        <v>82</v>
      </c>
      <c r="G525" s="369" t="str">
        <f t="shared" si="12"/>
        <v>Tốt</v>
      </c>
      <c r="H525" s="369"/>
    </row>
    <row r="526" spans="1:8" s="705" customFormat="1" ht="15" customHeight="1" x14ac:dyDescent="0.25">
      <c r="A526" s="369">
        <v>506</v>
      </c>
      <c r="B526" s="369">
        <v>37</v>
      </c>
      <c r="C526" s="380" t="s">
        <v>5922</v>
      </c>
      <c r="D526" s="381" t="s">
        <v>282</v>
      </c>
      <c r="E526" s="381" t="s">
        <v>55</v>
      </c>
      <c r="F526" s="380">
        <v>82</v>
      </c>
      <c r="G526" s="369" t="str">
        <f t="shared" si="12"/>
        <v>Tốt</v>
      </c>
      <c r="H526" s="369"/>
    </row>
    <row r="527" spans="1:8" s="705" customFormat="1" ht="15" customHeight="1" x14ac:dyDescent="0.25">
      <c r="A527" s="369">
        <v>507</v>
      </c>
      <c r="B527" s="369">
        <v>38</v>
      </c>
      <c r="C527" s="380" t="s">
        <v>5923</v>
      </c>
      <c r="D527" s="381" t="s">
        <v>4365</v>
      </c>
      <c r="E527" s="381" t="s">
        <v>8</v>
      </c>
      <c r="F527" s="380">
        <v>81</v>
      </c>
      <c r="G527" s="369" t="str">
        <f t="shared" si="12"/>
        <v>Tốt</v>
      </c>
      <c r="H527" s="369"/>
    </row>
    <row r="528" spans="1:8" s="705" customFormat="1" ht="15" customHeight="1" x14ac:dyDescent="0.25">
      <c r="A528" s="369">
        <v>508</v>
      </c>
      <c r="B528" s="369">
        <v>39</v>
      </c>
      <c r="C528" s="380" t="s">
        <v>5924</v>
      </c>
      <c r="D528" s="381" t="s">
        <v>1975</v>
      </c>
      <c r="E528" s="381" t="s">
        <v>8</v>
      </c>
      <c r="F528" s="380">
        <v>85</v>
      </c>
      <c r="G528" s="369" t="str">
        <f t="shared" si="12"/>
        <v>Tốt</v>
      </c>
      <c r="H528" s="369"/>
    </row>
    <row r="529" spans="1:8" s="705" customFormat="1" ht="15" customHeight="1" x14ac:dyDescent="0.25">
      <c r="A529" s="369">
        <v>509</v>
      </c>
      <c r="B529" s="369">
        <v>40</v>
      </c>
      <c r="C529" s="380" t="s">
        <v>5925</v>
      </c>
      <c r="D529" s="381" t="s">
        <v>65</v>
      </c>
      <c r="E529" s="381" t="s">
        <v>8</v>
      </c>
      <c r="F529" s="380">
        <v>86</v>
      </c>
      <c r="G529" s="369" t="str">
        <f t="shared" si="12"/>
        <v>Tốt</v>
      </c>
      <c r="H529" s="369"/>
    </row>
    <row r="530" spans="1:8" s="705" customFormat="1" ht="15" customHeight="1" x14ac:dyDescent="0.25">
      <c r="A530" s="369">
        <v>510</v>
      </c>
      <c r="B530" s="369">
        <v>41</v>
      </c>
      <c r="C530" s="380" t="s">
        <v>5926</v>
      </c>
      <c r="D530" s="381" t="s">
        <v>357</v>
      </c>
      <c r="E530" s="381" t="s">
        <v>260</v>
      </c>
      <c r="F530" s="380">
        <v>80</v>
      </c>
      <c r="G530" s="369" t="str">
        <f t="shared" si="12"/>
        <v>Tốt</v>
      </c>
      <c r="H530" s="369"/>
    </row>
    <row r="531" spans="1:8" s="705" customFormat="1" ht="15" customHeight="1" x14ac:dyDescent="0.25">
      <c r="A531" s="369">
        <v>511</v>
      </c>
      <c r="B531" s="369">
        <v>42</v>
      </c>
      <c r="C531" s="380" t="s">
        <v>5927</v>
      </c>
      <c r="D531" s="381" t="s">
        <v>5830</v>
      </c>
      <c r="E531" s="381" t="s">
        <v>25</v>
      </c>
      <c r="F531" s="380">
        <v>80</v>
      </c>
      <c r="G531" s="369" t="str">
        <f t="shared" si="12"/>
        <v>Tốt</v>
      </c>
      <c r="H531" s="369"/>
    </row>
    <row r="532" spans="1:8" s="705" customFormat="1" ht="15" customHeight="1" x14ac:dyDescent="0.25">
      <c r="A532" s="369">
        <v>512</v>
      </c>
      <c r="B532" s="369">
        <v>43</v>
      </c>
      <c r="C532" s="380" t="s">
        <v>5928</v>
      </c>
      <c r="D532" s="381" t="s">
        <v>151</v>
      </c>
      <c r="E532" s="381" t="s">
        <v>80</v>
      </c>
      <c r="F532" s="380">
        <v>80</v>
      </c>
      <c r="G532" s="369" t="str">
        <f t="shared" si="12"/>
        <v>Tốt</v>
      </c>
      <c r="H532" s="369"/>
    </row>
    <row r="533" spans="1:8" s="705" customFormat="1" ht="15" customHeight="1" x14ac:dyDescent="0.25">
      <c r="A533" s="369">
        <v>513</v>
      </c>
      <c r="B533" s="369">
        <v>44</v>
      </c>
      <c r="C533" s="380" t="s">
        <v>5929</v>
      </c>
      <c r="D533" s="381" t="s">
        <v>185</v>
      </c>
      <c r="E533" s="381" t="s">
        <v>80</v>
      </c>
      <c r="F533" s="380">
        <v>78</v>
      </c>
      <c r="G533" s="369" t="str">
        <f t="shared" si="12"/>
        <v>Khá</v>
      </c>
      <c r="H533" s="369"/>
    </row>
    <row r="534" spans="1:8" s="705" customFormat="1" ht="15" customHeight="1" x14ac:dyDescent="0.25">
      <c r="A534" s="369">
        <v>514</v>
      </c>
      <c r="B534" s="369">
        <v>45</v>
      </c>
      <c r="C534" s="380" t="s">
        <v>5930</v>
      </c>
      <c r="D534" s="381" t="s">
        <v>264</v>
      </c>
      <c r="E534" s="381" t="s">
        <v>226</v>
      </c>
      <c r="F534" s="380">
        <v>93</v>
      </c>
      <c r="G534" s="369" t="str">
        <f t="shared" si="12"/>
        <v>Xuất sắc</v>
      </c>
      <c r="H534" s="369"/>
    </row>
    <row r="535" spans="1:8" s="705" customFormat="1" ht="15" customHeight="1" x14ac:dyDescent="0.25">
      <c r="A535" s="369">
        <v>515</v>
      </c>
      <c r="B535" s="369">
        <v>46</v>
      </c>
      <c r="C535" s="380" t="s">
        <v>5931</v>
      </c>
      <c r="D535" s="381" t="s">
        <v>1111</v>
      </c>
      <c r="E535" s="381" t="s">
        <v>116</v>
      </c>
      <c r="F535" s="380">
        <v>78</v>
      </c>
      <c r="G535" s="369" t="str">
        <f t="shared" si="12"/>
        <v>Khá</v>
      </c>
      <c r="H535" s="369"/>
    </row>
    <row r="536" spans="1:8" s="705" customFormat="1" ht="15" customHeight="1" x14ac:dyDescent="0.25">
      <c r="A536" s="369">
        <v>516</v>
      </c>
      <c r="B536" s="369">
        <v>47</v>
      </c>
      <c r="C536" s="380" t="s">
        <v>5932</v>
      </c>
      <c r="D536" s="381" t="s">
        <v>5933</v>
      </c>
      <c r="E536" s="381" t="s">
        <v>116</v>
      </c>
      <c r="F536" s="380">
        <v>80</v>
      </c>
      <c r="G536" s="369" t="str">
        <f t="shared" si="12"/>
        <v>Tốt</v>
      </c>
      <c r="H536" s="369"/>
    </row>
    <row r="537" spans="1:8" s="705" customFormat="1" ht="15" customHeight="1" x14ac:dyDescent="0.25">
      <c r="A537" s="369">
        <v>517</v>
      </c>
      <c r="B537" s="369">
        <v>48</v>
      </c>
      <c r="C537" s="380" t="s">
        <v>5934</v>
      </c>
      <c r="D537" s="381" t="s">
        <v>229</v>
      </c>
      <c r="E537" s="381" t="s">
        <v>116</v>
      </c>
      <c r="F537" s="380">
        <v>70</v>
      </c>
      <c r="G537" s="369" t="str">
        <f t="shared" si="12"/>
        <v>Khá</v>
      </c>
      <c r="H537" s="369"/>
    </row>
    <row r="538" spans="1:8" s="705" customFormat="1" ht="15" customHeight="1" x14ac:dyDescent="0.25">
      <c r="A538" s="369">
        <v>518</v>
      </c>
      <c r="B538" s="369">
        <v>49</v>
      </c>
      <c r="C538" s="380" t="s">
        <v>5935</v>
      </c>
      <c r="D538" s="381" t="s">
        <v>5936</v>
      </c>
      <c r="E538" s="381" t="s">
        <v>22</v>
      </c>
      <c r="F538" s="380">
        <v>76</v>
      </c>
      <c r="G538" s="369" t="str">
        <f t="shared" si="12"/>
        <v>Khá</v>
      </c>
      <c r="H538" s="369"/>
    </row>
    <row r="539" spans="1:8" s="705" customFormat="1" ht="15" customHeight="1" x14ac:dyDescent="0.25">
      <c r="A539" s="369">
        <v>519</v>
      </c>
      <c r="B539" s="369">
        <v>50</v>
      </c>
      <c r="C539" s="380" t="s">
        <v>5937</v>
      </c>
      <c r="D539" s="381" t="s">
        <v>196</v>
      </c>
      <c r="E539" s="381" t="s">
        <v>22</v>
      </c>
      <c r="F539" s="380">
        <v>51</v>
      </c>
      <c r="G539" s="369" t="str">
        <f t="shared" si="12"/>
        <v>Trung bình</v>
      </c>
      <c r="H539" s="369"/>
    </row>
    <row r="540" spans="1:8" s="705" customFormat="1" ht="15" customHeight="1" x14ac:dyDescent="0.25">
      <c r="A540" s="369">
        <v>520</v>
      </c>
      <c r="B540" s="369">
        <v>51</v>
      </c>
      <c r="C540" s="380" t="s">
        <v>5938</v>
      </c>
      <c r="D540" s="381" t="s">
        <v>5939</v>
      </c>
      <c r="E540" s="381" t="s">
        <v>173</v>
      </c>
      <c r="F540" s="380">
        <v>97</v>
      </c>
      <c r="G540" s="369" t="str">
        <f t="shared" si="12"/>
        <v>Xuất sắc</v>
      </c>
      <c r="H540" s="369"/>
    </row>
    <row r="541" spans="1:8" s="705" customFormat="1" ht="15" customHeight="1" x14ac:dyDescent="0.25">
      <c r="A541" s="369">
        <v>521</v>
      </c>
      <c r="B541" s="369">
        <v>52</v>
      </c>
      <c r="C541" s="380" t="s">
        <v>5940</v>
      </c>
      <c r="D541" s="381" t="s">
        <v>5405</v>
      </c>
      <c r="E541" s="381" t="s">
        <v>26</v>
      </c>
      <c r="F541" s="380">
        <v>80</v>
      </c>
      <c r="G541" s="369" t="str">
        <f t="shared" si="12"/>
        <v>Tốt</v>
      </c>
      <c r="H541" s="369"/>
    </row>
    <row r="542" spans="1:8" s="710" customFormat="1" ht="15" customHeight="1" x14ac:dyDescent="0.25">
      <c r="A542" s="369">
        <v>522</v>
      </c>
      <c r="B542" s="369">
        <v>53</v>
      </c>
      <c r="C542" s="380" t="s">
        <v>5941</v>
      </c>
      <c r="D542" s="381" t="s">
        <v>91</v>
      </c>
      <c r="E542" s="381" t="s">
        <v>26</v>
      </c>
      <c r="F542" s="380">
        <v>80</v>
      </c>
      <c r="G542" s="369" t="str">
        <f t="shared" si="12"/>
        <v>Tốt</v>
      </c>
      <c r="H542" s="369"/>
    </row>
    <row r="543" spans="1:8" s="700" customFormat="1" ht="15" customHeight="1" x14ac:dyDescent="0.25">
      <c r="A543" s="369">
        <v>523</v>
      </c>
      <c r="B543" s="369">
        <v>54</v>
      </c>
      <c r="C543" s="380" t="s">
        <v>5942</v>
      </c>
      <c r="D543" s="381" t="s">
        <v>71</v>
      </c>
      <c r="E543" s="381" t="s">
        <v>137</v>
      </c>
      <c r="F543" s="380">
        <v>64</v>
      </c>
      <c r="G543" s="369" t="str">
        <f t="shared" si="12"/>
        <v>Trung bình</v>
      </c>
      <c r="H543" s="369" t="s">
        <v>111</v>
      </c>
    </row>
    <row r="544" spans="1:8" s="705" customFormat="1" ht="15" customHeight="1" x14ac:dyDescent="0.25">
      <c r="A544" s="369">
        <v>524</v>
      </c>
      <c r="B544" s="369">
        <v>55</v>
      </c>
      <c r="C544" s="380" t="s">
        <v>5943</v>
      </c>
      <c r="D544" s="381" t="s">
        <v>5944</v>
      </c>
      <c r="E544" s="381" t="s">
        <v>180</v>
      </c>
      <c r="F544" s="380">
        <v>86</v>
      </c>
      <c r="G544" s="369" t="str">
        <f t="shared" si="12"/>
        <v>Tốt</v>
      </c>
      <c r="H544" s="369"/>
    </row>
    <row r="545" spans="1:8" s="705" customFormat="1" ht="15" customHeight="1" x14ac:dyDescent="0.25">
      <c r="A545" s="369">
        <v>525</v>
      </c>
      <c r="B545" s="369">
        <v>56</v>
      </c>
      <c r="C545" s="380" t="s">
        <v>5945</v>
      </c>
      <c r="D545" s="381" t="s">
        <v>18</v>
      </c>
      <c r="E545" s="381" t="s">
        <v>415</v>
      </c>
      <c r="F545" s="380">
        <v>84</v>
      </c>
      <c r="G545" s="369" t="str">
        <f t="shared" si="12"/>
        <v>Tốt</v>
      </c>
      <c r="H545" s="369"/>
    </row>
    <row r="546" spans="1:8" s="705" customFormat="1" ht="15" customHeight="1" x14ac:dyDescent="0.25">
      <c r="A546" s="369">
        <v>526</v>
      </c>
      <c r="B546" s="369">
        <v>57</v>
      </c>
      <c r="C546" s="380" t="s">
        <v>5946</v>
      </c>
      <c r="D546" s="381" t="s">
        <v>338</v>
      </c>
      <c r="E546" s="381" t="s">
        <v>11</v>
      </c>
      <c r="F546" s="380">
        <v>80</v>
      </c>
      <c r="G546" s="369" t="str">
        <f t="shared" si="12"/>
        <v>Tốt</v>
      </c>
      <c r="H546" s="369"/>
    </row>
    <row r="547" spans="1:8" s="705" customFormat="1" ht="15" customHeight="1" x14ac:dyDescent="0.25">
      <c r="A547" s="369">
        <v>527</v>
      </c>
      <c r="B547" s="369">
        <v>58</v>
      </c>
      <c r="C547" s="380" t="s">
        <v>5947</v>
      </c>
      <c r="D547" s="381" t="s">
        <v>5948</v>
      </c>
      <c r="E547" s="381" t="s">
        <v>5949</v>
      </c>
      <c r="F547" s="380">
        <v>80</v>
      </c>
      <c r="G547" s="369" t="str">
        <f t="shared" si="12"/>
        <v>Tốt</v>
      </c>
      <c r="H547" s="369"/>
    </row>
    <row r="548" spans="1:8" s="705" customFormat="1" ht="15" customHeight="1" x14ac:dyDescent="0.25">
      <c r="A548" s="369">
        <v>528</v>
      </c>
      <c r="B548" s="369">
        <v>59</v>
      </c>
      <c r="C548" s="380" t="s">
        <v>5950</v>
      </c>
      <c r="D548" s="381" t="s">
        <v>5951</v>
      </c>
      <c r="E548" s="381" t="s">
        <v>60</v>
      </c>
      <c r="F548" s="380">
        <v>80</v>
      </c>
      <c r="G548" s="369" t="str">
        <f t="shared" si="12"/>
        <v>Tốt</v>
      </c>
      <c r="H548" s="369"/>
    </row>
    <row r="549" spans="1:8" s="705" customFormat="1" ht="15" customHeight="1" x14ac:dyDescent="0.25">
      <c r="A549" s="369">
        <v>529</v>
      </c>
      <c r="B549" s="369">
        <v>60</v>
      </c>
      <c r="C549" s="380" t="s">
        <v>5952</v>
      </c>
      <c r="D549" s="381" t="s">
        <v>2237</v>
      </c>
      <c r="E549" s="381" t="s">
        <v>175</v>
      </c>
      <c r="F549" s="380">
        <v>65</v>
      </c>
      <c r="G549" s="369" t="str">
        <f t="shared" si="12"/>
        <v>Khá</v>
      </c>
      <c r="H549" s="369"/>
    </row>
    <row r="550" spans="1:8" s="705" customFormat="1" ht="15" customHeight="1" x14ac:dyDescent="0.25">
      <c r="A550" s="369">
        <v>530</v>
      </c>
      <c r="B550" s="369">
        <v>61</v>
      </c>
      <c r="C550" s="380" t="s">
        <v>5953</v>
      </c>
      <c r="D550" s="381" t="s">
        <v>5954</v>
      </c>
      <c r="E550" s="381" t="s">
        <v>61</v>
      </c>
      <c r="F550" s="380">
        <v>84</v>
      </c>
      <c r="G550" s="369" t="str">
        <f t="shared" si="12"/>
        <v>Tốt</v>
      </c>
      <c r="H550" s="369"/>
    </row>
    <row r="551" spans="1:8" s="700" customFormat="1" ht="15" customHeight="1" x14ac:dyDescent="0.25">
      <c r="A551" s="369">
        <v>531</v>
      </c>
      <c r="B551" s="369">
        <v>62</v>
      </c>
      <c r="C551" s="380" t="s">
        <v>5955</v>
      </c>
      <c r="D551" s="381" t="s">
        <v>71</v>
      </c>
      <c r="E551" s="381" t="s">
        <v>119</v>
      </c>
      <c r="F551" s="380">
        <v>51</v>
      </c>
      <c r="G551" s="369" t="str">
        <f t="shared" si="12"/>
        <v>Trung bình</v>
      </c>
      <c r="H551" s="369" t="s">
        <v>111</v>
      </c>
    </row>
    <row r="552" spans="1:8" s="705" customFormat="1" ht="15" customHeight="1" x14ac:dyDescent="0.25">
      <c r="A552" s="369">
        <v>532</v>
      </c>
      <c r="B552" s="369">
        <v>63</v>
      </c>
      <c r="C552" s="380" t="s">
        <v>5956</v>
      </c>
      <c r="D552" s="381" t="s">
        <v>18</v>
      </c>
      <c r="E552" s="381" t="s">
        <v>218</v>
      </c>
      <c r="F552" s="380">
        <v>86</v>
      </c>
      <c r="G552" s="369" t="str">
        <f t="shared" si="12"/>
        <v>Tốt</v>
      </c>
      <c r="H552" s="369"/>
    </row>
    <row r="553" spans="1:8" s="705" customFormat="1" ht="15" customHeight="1" x14ac:dyDescent="0.25">
      <c r="A553" s="369">
        <v>533</v>
      </c>
      <c r="B553" s="369">
        <v>64</v>
      </c>
      <c r="C553" s="380" t="s">
        <v>5957</v>
      </c>
      <c r="D553" s="381" t="s">
        <v>473</v>
      </c>
      <c r="E553" s="381" t="s">
        <v>160</v>
      </c>
      <c r="F553" s="380">
        <v>85</v>
      </c>
      <c r="G553" s="369" t="str">
        <f t="shared" si="12"/>
        <v>Tốt</v>
      </c>
      <c r="H553" s="369"/>
    </row>
    <row r="554" spans="1:8" s="705" customFormat="1" ht="15" customHeight="1" x14ac:dyDescent="0.25">
      <c r="A554" s="369">
        <v>534</v>
      </c>
      <c r="B554" s="369">
        <v>65</v>
      </c>
      <c r="C554" s="380" t="s">
        <v>5958</v>
      </c>
      <c r="D554" s="381" t="s">
        <v>109</v>
      </c>
      <c r="E554" s="381" t="s">
        <v>5</v>
      </c>
      <c r="F554" s="380">
        <v>89</v>
      </c>
      <c r="G554" s="369" t="str">
        <f t="shared" ref="G554:G582" si="13">IF(F554&gt;=90,"Xuất sắc",IF(F554&gt;=80,"Tốt",IF(F554&gt;=65,"Khá",IF(F554&gt;=50,"Trung bình",IF(F554&gt;=35,"Yếu","Kém")))))</f>
        <v>Tốt</v>
      </c>
      <c r="H554" s="369"/>
    </row>
    <row r="555" spans="1:8" s="705" customFormat="1" ht="15" customHeight="1" x14ac:dyDescent="0.25">
      <c r="A555" s="369">
        <v>535</v>
      </c>
      <c r="B555" s="369">
        <v>66</v>
      </c>
      <c r="C555" s="380" t="s">
        <v>5959</v>
      </c>
      <c r="D555" s="381" t="s">
        <v>325</v>
      </c>
      <c r="E555" s="381" t="s">
        <v>23</v>
      </c>
      <c r="F555" s="380">
        <v>80</v>
      </c>
      <c r="G555" s="369" t="str">
        <f t="shared" si="13"/>
        <v>Tốt</v>
      </c>
      <c r="H555" s="369"/>
    </row>
    <row r="556" spans="1:8" s="705" customFormat="1" ht="15" customHeight="1" x14ac:dyDescent="0.25">
      <c r="A556" s="369">
        <v>536</v>
      </c>
      <c r="B556" s="369">
        <v>67</v>
      </c>
      <c r="C556" s="380" t="s">
        <v>5960</v>
      </c>
      <c r="D556" s="381" t="s">
        <v>5961</v>
      </c>
      <c r="E556" s="381" t="s">
        <v>12</v>
      </c>
      <c r="F556" s="380">
        <v>85</v>
      </c>
      <c r="G556" s="369" t="str">
        <f t="shared" si="13"/>
        <v>Tốt</v>
      </c>
      <c r="H556" s="369"/>
    </row>
    <row r="557" spans="1:8" s="705" customFormat="1" ht="15" customHeight="1" x14ac:dyDescent="0.25">
      <c r="A557" s="369">
        <v>537</v>
      </c>
      <c r="B557" s="369">
        <v>68</v>
      </c>
      <c r="C557" s="380" t="s">
        <v>5962</v>
      </c>
      <c r="D557" s="381" t="s">
        <v>48</v>
      </c>
      <c r="E557" s="381" t="s">
        <v>12</v>
      </c>
      <c r="F557" s="380">
        <v>93</v>
      </c>
      <c r="G557" s="369" t="str">
        <f t="shared" si="13"/>
        <v>Xuất sắc</v>
      </c>
      <c r="H557" s="369"/>
    </row>
    <row r="558" spans="1:8" s="705" customFormat="1" ht="15" customHeight="1" x14ac:dyDescent="0.25">
      <c r="A558" s="369">
        <v>538</v>
      </c>
      <c r="B558" s="369">
        <v>69</v>
      </c>
      <c r="C558" s="380" t="s">
        <v>5963</v>
      </c>
      <c r="D558" s="381" t="s">
        <v>5964</v>
      </c>
      <c r="E558" s="381" t="s">
        <v>1787</v>
      </c>
      <c r="F558" s="380">
        <v>80</v>
      </c>
      <c r="G558" s="369" t="str">
        <f t="shared" si="13"/>
        <v>Tốt</v>
      </c>
      <c r="H558" s="369"/>
    </row>
    <row r="559" spans="1:8" s="705" customFormat="1" ht="15" customHeight="1" x14ac:dyDescent="0.25">
      <c r="A559" s="369">
        <v>539</v>
      </c>
      <c r="B559" s="369">
        <v>70</v>
      </c>
      <c r="C559" s="380" t="s">
        <v>5965</v>
      </c>
      <c r="D559" s="381" t="s">
        <v>157</v>
      </c>
      <c r="E559" s="381" t="s">
        <v>5966</v>
      </c>
      <c r="F559" s="380">
        <v>88</v>
      </c>
      <c r="G559" s="369" t="str">
        <f t="shared" si="13"/>
        <v>Tốt</v>
      </c>
      <c r="H559" s="369"/>
    </row>
    <row r="560" spans="1:8" s="705" customFormat="1" ht="15" customHeight="1" x14ac:dyDescent="0.25">
      <c r="A560" s="369">
        <v>540</v>
      </c>
      <c r="B560" s="369">
        <v>71</v>
      </c>
      <c r="C560" s="380" t="s">
        <v>5967</v>
      </c>
      <c r="D560" s="381" t="s">
        <v>236</v>
      </c>
      <c r="E560" s="381" t="s">
        <v>265</v>
      </c>
      <c r="F560" s="380">
        <v>0</v>
      </c>
      <c r="G560" s="369" t="str">
        <f t="shared" si="13"/>
        <v>Kém</v>
      </c>
      <c r="H560" s="369"/>
    </row>
    <row r="561" spans="1:8" s="705" customFormat="1" ht="15" customHeight="1" x14ac:dyDescent="0.25">
      <c r="A561" s="369">
        <v>541</v>
      </c>
      <c r="B561" s="369">
        <v>72</v>
      </c>
      <c r="C561" s="380" t="s">
        <v>5968</v>
      </c>
      <c r="D561" s="381" t="s">
        <v>5969</v>
      </c>
      <c r="E561" s="381" t="s">
        <v>152</v>
      </c>
      <c r="F561" s="380">
        <v>89</v>
      </c>
      <c r="G561" s="369" t="str">
        <f t="shared" si="13"/>
        <v>Tốt</v>
      </c>
      <c r="H561" s="369"/>
    </row>
    <row r="562" spans="1:8" s="705" customFormat="1" ht="15" customHeight="1" x14ac:dyDescent="0.25">
      <c r="A562" s="369">
        <v>542</v>
      </c>
      <c r="B562" s="369">
        <v>73</v>
      </c>
      <c r="C562" s="380" t="s">
        <v>5970</v>
      </c>
      <c r="D562" s="381" t="s">
        <v>236</v>
      </c>
      <c r="E562" s="381" t="s">
        <v>152</v>
      </c>
      <c r="F562" s="380">
        <v>97</v>
      </c>
      <c r="G562" s="369" t="str">
        <f t="shared" si="13"/>
        <v>Xuất sắc</v>
      </c>
      <c r="H562" s="369"/>
    </row>
    <row r="563" spans="1:8" s="705" customFormat="1" ht="15" customHeight="1" x14ac:dyDescent="0.25">
      <c r="A563" s="369">
        <v>543</v>
      </c>
      <c r="B563" s="369">
        <v>74</v>
      </c>
      <c r="C563" s="380" t="s">
        <v>5971</v>
      </c>
      <c r="D563" s="381" t="s">
        <v>44</v>
      </c>
      <c r="E563" s="381" t="s">
        <v>5972</v>
      </c>
      <c r="F563" s="380">
        <v>90</v>
      </c>
      <c r="G563" s="369" t="str">
        <f t="shared" si="13"/>
        <v>Xuất sắc</v>
      </c>
      <c r="H563" s="369"/>
    </row>
    <row r="564" spans="1:8" s="705" customFormat="1" ht="15" customHeight="1" x14ac:dyDescent="0.25">
      <c r="A564" s="369">
        <v>544</v>
      </c>
      <c r="B564" s="369">
        <v>75</v>
      </c>
      <c r="C564" s="380" t="s">
        <v>5973</v>
      </c>
      <c r="D564" s="381" t="s">
        <v>2203</v>
      </c>
      <c r="E564" s="381" t="s">
        <v>5972</v>
      </c>
      <c r="F564" s="380">
        <v>89</v>
      </c>
      <c r="G564" s="369" t="str">
        <f t="shared" si="13"/>
        <v>Tốt</v>
      </c>
      <c r="H564" s="369"/>
    </row>
    <row r="565" spans="1:8" s="705" customFormat="1" ht="15" customHeight="1" x14ac:dyDescent="0.25">
      <c r="A565" s="369">
        <v>545</v>
      </c>
      <c r="B565" s="369">
        <v>76</v>
      </c>
      <c r="C565" s="380" t="s">
        <v>5974</v>
      </c>
      <c r="D565" s="381" t="s">
        <v>384</v>
      </c>
      <c r="E565" s="381" t="s">
        <v>24</v>
      </c>
      <c r="F565" s="380">
        <v>80</v>
      </c>
      <c r="G565" s="369" t="str">
        <f t="shared" si="13"/>
        <v>Tốt</v>
      </c>
      <c r="H565" s="369"/>
    </row>
    <row r="566" spans="1:8" s="700" customFormat="1" ht="15" customHeight="1" x14ac:dyDescent="0.25">
      <c r="A566" s="369">
        <v>546</v>
      </c>
      <c r="B566" s="369">
        <v>77</v>
      </c>
      <c r="C566" s="380" t="s">
        <v>5975</v>
      </c>
      <c r="D566" s="381" t="s">
        <v>65</v>
      </c>
      <c r="E566" s="381" t="s">
        <v>24</v>
      </c>
      <c r="F566" s="380">
        <v>64</v>
      </c>
      <c r="G566" s="369" t="str">
        <f t="shared" si="13"/>
        <v>Trung bình</v>
      </c>
      <c r="H566" s="369" t="s">
        <v>111</v>
      </c>
    </row>
    <row r="567" spans="1:8" s="705" customFormat="1" ht="15" customHeight="1" x14ac:dyDescent="0.25">
      <c r="A567" s="369">
        <v>547</v>
      </c>
      <c r="B567" s="369">
        <v>78</v>
      </c>
      <c r="C567" s="380" t="s">
        <v>5976</v>
      </c>
      <c r="D567" s="381" t="s">
        <v>5977</v>
      </c>
      <c r="E567" s="381" t="s">
        <v>167</v>
      </c>
      <c r="F567" s="380">
        <v>0</v>
      </c>
      <c r="G567" s="369" t="str">
        <f t="shared" si="13"/>
        <v>Kém</v>
      </c>
      <c r="H567" s="369"/>
    </row>
    <row r="568" spans="1:8" s="705" customFormat="1" ht="15" customHeight="1" x14ac:dyDescent="0.25">
      <c r="A568" s="369">
        <v>548</v>
      </c>
      <c r="B568" s="369">
        <v>79</v>
      </c>
      <c r="C568" s="380" t="s">
        <v>5978</v>
      </c>
      <c r="D568" s="381" t="s">
        <v>44</v>
      </c>
      <c r="E568" s="381" t="s">
        <v>124</v>
      </c>
      <c r="F568" s="380">
        <v>65</v>
      </c>
      <c r="G568" s="369" t="str">
        <f t="shared" si="13"/>
        <v>Khá</v>
      </c>
      <c r="H568" s="369"/>
    </row>
    <row r="569" spans="1:8" s="705" customFormat="1" ht="15" customHeight="1" x14ac:dyDescent="0.25">
      <c r="A569" s="369">
        <v>549</v>
      </c>
      <c r="B569" s="369">
        <v>80</v>
      </c>
      <c r="C569" s="380" t="s">
        <v>5979</v>
      </c>
      <c r="D569" s="381" t="s">
        <v>5980</v>
      </c>
      <c r="E569" s="381" t="s">
        <v>66</v>
      </c>
      <c r="F569" s="380">
        <v>85</v>
      </c>
      <c r="G569" s="369" t="str">
        <f t="shared" si="13"/>
        <v>Tốt</v>
      </c>
      <c r="H569" s="369"/>
    </row>
    <row r="570" spans="1:8" s="705" customFormat="1" ht="15" customHeight="1" x14ac:dyDescent="0.25">
      <c r="A570" s="369">
        <v>550</v>
      </c>
      <c r="B570" s="369">
        <v>81</v>
      </c>
      <c r="C570" s="380" t="s">
        <v>5981</v>
      </c>
      <c r="D570" s="381" t="s">
        <v>18</v>
      </c>
      <c r="E570" s="381" t="s">
        <v>66</v>
      </c>
      <c r="F570" s="380">
        <v>90</v>
      </c>
      <c r="G570" s="369" t="str">
        <f t="shared" si="13"/>
        <v>Xuất sắc</v>
      </c>
      <c r="H570" s="369"/>
    </row>
    <row r="571" spans="1:8" s="705" customFormat="1" ht="15" customHeight="1" x14ac:dyDescent="0.25">
      <c r="A571" s="369">
        <v>551</v>
      </c>
      <c r="B571" s="369">
        <v>82</v>
      </c>
      <c r="C571" s="380" t="s">
        <v>5982</v>
      </c>
      <c r="D571" s="381" t="s">
        <v>146</v>
      </c>
      <c r="E571" s="381" t="s">
        <v>66</v>
      </c>
      <c r="F571" s="380">
        <v>81</v>
      </c>
      <c r="G571" s="369" t="str">
        <f t="shared" si="13"/>
        <v>Tốt</v>
      </c>
      <c r="H571" s="369"/>
    </row>
    <row r="572" spans="1:8" s="705" customFormat="1" ht="15" customHeight="1" x14ac:dyDescent="0.25">
      <c r="B572" s="369"/>
      <c r="C572" s="378" t="s">
        <v>5983</v>
      </c>
      <c r="D572" s="380"/>
      <c r="E572" s="381"/>
      <c r="F572" s="380"/>
      <c r="G572" s="380"/>
      <c r="H572" s="369"/>
    </row>
    <row r="573" spans="1:8" s="705" customFormat="1" ht="15" customHeight="1" x14ac:dyDescent="0.25">
      <c r="A573" s="369">
        <v>552</v>
      </c>
      <c r="B573" s="369">
        <v>1</v>
      </c>
      <c r="C573" s="380" t="s">
        <v>5984</v>
      </c>
      <c r="D573" s="381" t="s">
        <v>5985</v>
      </c>
      <c r="E573" s="381" t="s">
        <v>34</v>
      </c>
      <c r="F573" s="380">
        <v>99</v>
      </c>
      <c r="G573" s="706" t="str">
        <f t="shared" ref="G573:G637" si="14">IF(F573&gt;=90,"Xuất sắc",IF(F573&gt;=80,"Tốt",IF(F573&gt;=65,"Khá",IF(F573&gt;=50,"Trung bình",IF(F573&gt;=35,"Yếu","Kém")))))</f>
        <v>Xuất sắc</v>
      </c>
      <c r="H573" s="369"/>
    </row>
    <row r="574" spans="1:8" s="705" customFormat="1" ht="15" customHeight="1" x14ac:dyDescent="0.25">
      <c r="A574" s="369">
        <v>553</v>
      </c>
      <c r="B574" s="369">
        <v>2</v>
      </c>
      <c r="C574" s="380" t="s">
        <v>5986</v>
      </c>
      <c r="D574" s="381" t="s">
        <v>127</v>
      </c>
      <c r="E574" s="381" t="s">
        <v>34</v>
      </c>
      <c r="F574" s="380">
        <v>73</v>
      </c>
      <c r="G574" s="706" t="str">
        <f t="shared" si="14"/>
        <v>Khá</v>
      </c>
      <c r="H574" s="369"/>
    </row>
    <row r="575" spans="1:8" s="705" customFormat="1" ht="15" customHeight="1" x14ac:dyDescent="0.25">
      <c r="A575" s="369">
        <v>554</v>
      </c>
      <c r="B575" s="369">
        <v>3</v>
      </c>
      <c r="C575" s="380" t="s">
        <v>5987</v>
      </c>
      <c r="D575" s="381" t="s">
        <v>5988</v>
      </c>
      <c r="E575" s="381" t="s">
        <v>129</v>
      </c>
      <c r="F575" s="380">
        <v>0</v>
      </c>
      <c r="G575" s="706" t="str">
        <f t="shared" si="14"/>
        <v>Kém</v>
      </c>
      <c r="H575" s="369"/>
    </row>
    <row r="576" spans="1:8" s="705" customFormat="1" ht="15" customHeight="1" x14ac:dyDescent="0.25">
      <c r="A576" s="369">
        <v>555</v>
      </c>
      <c r="B576" s="369">
        <v>4</v>
      </c>
      <c r="C576" s="380" t="s">
        <v>5989</v>
      </c>
      <c r="D576" s="381" t="s">
        <v>36</v>
      </c>
      <c r="E576" s="381" t="s">
        <v>129</v>
      </c>
      <c r="F576" s="380">
        <v>69</v>
      </c>
      <c r="G576" s="706" t="str">
        <f t="shared" si="14"/>
        <v>Khá</v>
      </c>
      <c r="H576" s="369"/>
    </row>
    <row r="577" spans="1:8" s="705" customFormat="1" ht="15" customHeight="1" x14ac:dyDescent="0.25">
      <c r="A577" s="369">
        <v>556</v>
      </c>
      <c r="B577" s="369">
        <v>5</v>
      </c>
      <c r="C577" s="380" t="s">
        <v>5990</v>
      </c>
      <c r="D577" s="381" t="s">
        <v>1426</v>
      </c>
      <c r="E577" s="381" t="s">
        <v>129</v>
      </c>
      <c r="F577" s="380">
        <v>80</v>
      </c>
      <c r="G577" s="706" t="str">
        <f t="shared" si="14"/>
        <v>Tốt</v>
      </c>
      <c r="H577" s="369"/>
    </row>
    <row r="578" spans="1:8" s="705" customFormat="1" ht="15" customHeight="1" x14ac:dyDescent="0.25">
      <c r="A578" s="369">
        <v>557</v>
      </c>
      <c r="B578" s="369">
        <v>6</v>
      </c>
      <c r="C578" s="380" t="s">
        <v>5991</v>
      </c>
      <c r="D578" s="381" t="s">
        <v>18</v>
      </c>
      <c r="E578" s="381" t="s">
        <v>6</v>
      </c>
      <c r="F578" s="380">
        <v>82</v>
      </c>
      <c r="G578" s="706" t="str">
        <f t="shared" si="14"/>
        <v>Tốt</v>
      </c>
      <c r="H578" s="41"/>
    </row>
    <row r="579" spans="1:8" s="705" customFormat="1" ht="15" customHeight="1" x14ac:dyDescent="0.25">
      <c r="A579" s="369">
        <v>558</v>
      </c>
      <c r="B579" s="369">
        <v>7</v>
      </c>
      <c r="C579" s="380" t="s">
        <v>5992</v>
      </c>
      <c r="D579" s="381" t="s">
        <v>251</v>
      </c>
      <c r="E579" s="381" t="s">
        <v>6</v>
      </c>
      <c r="F579" s="380">
        <v>75</v>
      </c>
      <c r="G579" s="706" t="str">
        <f t="shared" si="14"/>
        <v>Khá</v>
      </c>
      <c r="H579" s="369"/>
    </row>
    <row r="580" spans="1:8" s="705" customFormat="1" ht="15" customHeight="1" x14ac:dyDescent="0.25">
      <c r="A580" s="369">
        <v>559</v>
      </c>
      <c r="B580" s="369">
        <v>8</v>
      </c>
      <c r="C580" s="380" t="s">
        <v>5993</v>
      </c>
      <c r="D580" s="381" t="s">
        <v>406</v>
      </c>
      <c r="E580" s="381" t="s">
        <v>130</v>
      </c>
      <c r="F580" s="380">
        <v>72</v>
      </c>
      <c r="G580" s="706" t="str">
        <f t="shared" si="14"/>
        <v>Khá</v>
      </c>
      <c r="H580" s="369"/>
    </row>
    <row r="581" spans="1:8" s="705" customFormat="1" ht="15" customHeight="1" x14ac:dyDescent="0.25">
      <c r="A581" s="369">
        <v>560</v>
      </c>
      <c r="B581" s="369">
        <v>9</v>
      </c>
      <c r="C581" s="380" t="s">
        <v>5994</v>
      </c>
      <c r="D581" s="381" t="s">
        <v>5995</v>
      </c>
      <c r="E581" s="381" t="s">
        <v>256</v>
      </c>
      <c r="F581" s="380">
        <v>78</v>
      </c>
      <c r="G581" s="706" t="str">
        <f t="shared" si="14"/>
        <v>Khá</v>
      </c>
      <c r="H581" s="369"/>
    </row>
    <row r="582" spans="1:8" s="705" customFormat="1" ht="15" customHeight="1" x14ac:dyDescent="0.25">
      <c r="A582" s="369">
        <v>561</v>
      </c>
      <c r="B582" s="369">
        <v>10</v>
      </c>
      <c r="C582" s="380" t="s">
        <v>5996</v>
      </c>
      <c r="D582" s="381" t="s">
        <v>646</v>
      </c>
      <c r="E582" s="381" t="s">
        <v>39</v>
      </c>
      <c r="F582" s="380">
        <v>68</v>
      </c>
      <c r="G582" s="706" t="str">
        <f t="shared" si="14"/>
        <v>Khá</v>
      </c>
      <c r="H582" s="369"/>
    </row>
    <row r="583" spans="1:8" s="705" customFormat="1" ht="15" customHeight="1" x14ac:dyDescent="0.25">
      <c r="A583" s="369">
        <v>562</v>
      </c>
      <c r="B583" s="369">
        <v>11</v>
      </c>
      <c r="C583" s="380" t="s">
        <v>5997</v>
      </c>
      <c r="D583" s="381" t="s">
        <v>203</v>
      </c>
      <c r="E583" s="381" t="s">
        <v>39</v>
      </c>
      <c r="F583" s="380">
        <v>80</v>
      </c>
      <c r="G583" s="706" t="str">
        <f t="shared" si="14"/>
        <v>Tốt</v>
      </c>
      <c r="H583" s="369"/>
    </row>
    <row r="584" spans="1:8" s="705" customFormat="1" ht="15" customHeight="1" x14ac:dyDescent="0.25">
      <c r="A584" s="369">
        <v>563</v>
      </c>
      <c r="B584" s="369">
        <v>12</v>
      </c>
      <c r="C584" s="380" t="s">
        <v>5998</v>
      </c>
      <c r="D584" s="381" t="s">
        <v>5999</v>
      </c>
      <c r="E584" s="381" t="s">
        <v>131</v>
      </c>
      <c r="F584" s="380">
        <v>74</v>
      </c>
      <c r="G584" s="706" t="str">
        <f t="shared" si="14"/>
        <v>Khá</v>
      </c>
      <c r="H584" s="369"/>
    </row>
    <row r="585" spans="1:8" s="705" customFormat="1" ht="15" customHeight="1" x14ac:dyDescent="0.25">
      <c r="A585" s="369">
        <v>564</v>
      </c>
      <c r="B585" s="369">
        <v>13</v>
      </c>
      <c r="C585" s="380" t="s">
        <v>6000</v>
      </c>
      <c r="D585" s="381" t="s">
        <v>6001</v>
      </c>
      <c r="E585" s="381" t="s">
        <v>1299</v>
      </c>
      <c r="F585" s="380">
        <v>0</v>
      </c>
      <c r="G585" s="706" t="str">
        <f t="shared" si="14"/>
        <v>Kém</v>
      </c>
      <c r="H585" s="369"/>
    </row>
    <row r="586" spans="1:8" s="705" customFormat="1" ht="15" customHeight="1" x14ac:dyDescent="0.25">
      <c r="A586" s="369">
        <v>565</v>
      </c>
      <c r="B586" s="369">
        <v>14</v>
      </c>
      <c r="C586" s="380" t="s">
        <v>6002</v>
      </c>
      <c r="D586" s="381" t="s">
        <v>6003</v>
      </c>
      <c r="E586" s="381" t="s">
        <v>154</v>
      </c>
      <c r="F586" s="380">
        <v>71</v>
      </c>
      <c r="G586" s="706" t="str">
        <f t="shared" si="14"/>
        <v>Khá</v>
      </c>
      <c r="H586" s="369"/>
    </row>
    <row r="587" spans="1:8" s="705" customFormat="1" ht="15" customHeight="1" x14ac:dyDescent="0.25">
      <c r="A587" s="369">
        <v>566</v>
      </c>
      <c r="B587" s="369">
        <v>15</v>
      </c>
      <c r="C587" s="380" t="s">
        <v>5679</v>
      </c>
      <c r="D587" s="381" t="s">
        <v>36</v>
      </c>
      <c r="E587" s="381" t="s">
        <v>14</v>
      </c>
      <c r="F587" s="380">
        <v>0</v>
      </c>
      <c r="G587" s="706" t="str">
        <f t="shared" si="14"/>
        <v>Kém</v>
      </c>
      <c r="H587" s="369"/>
    </row>
    <row r="588" spans="1:8" s="705" customFormat="1" ht="15" customHeight="1" x14ac:dyDescent="0.25">
      <c r="A588" s="369">
        <v>567</v>
      </c>
      <c r="B588" s="369">
        <v>16</v>
      </c>
      <c r="C588" s="380" t="s">
        <v>6004</v>
      </c>
      <c r="D588" s="381" t="s">
        <v>6005</v>
      </c>
      <c r="E588" s="381" t="s">
        <v>14</v>
      </c>
      <c r="F588" s="380">
        <v>99</v>
      </c>
      <c r="G588" s="706" t="str">
        <f t="shared" si="14"/>
        <v>Xuất sắc</v>
      </c>
      <c r="H588" s="384"/>
    </row>
    <row r="589" spans="1:8" s="705" customFormat="1" ht="15" customHeight="1" x14ac:dyDescent="0.25">
      <c r="A589" s="369">
        <v>568</v>
      </c>
      <c r="B589" s="369">
        <v>17</v>
      </c>
      <c r="C589" s="380" t="s">
        <v>6006</v>
      </c>
      <c r="D589" s="381" t="s">
        <v>6007</v>
      </c>
      <c r="E589" s="381" t="s">
        <v>178</v>
      </c>
      <c r="F589" s="380">
        <v>58</v>
      </c>
      <c r="G589" s="706" t="str">
        <f t="shared" si="14"/>
        <v>Trung bình</v>
      </c>
      <c r="H589" s="369"/>
    </row>
    <row r="590" spans="1:8" s="705" customFormat="1" ht="15" customHeight="1" x14ac:dyDescent="0.25">
      <c r="A590" s="369">
        <v>569</v>
      </c>
      <c r="B590" s="369">
        <v>18</v>
      </c>
      <c r="C590" s="380" t="s">
        <v>6008</v>
      </c>
      <c r="D590" s="381" t="s">
        <v>6009</v>
      </c>
      <c r="E590" s="381" t="s">
        <v>2575</v>
      </c>
      <c r="F590" s="380">
        <v>76</v>
      </c>
      <c r="G590" s="706" t="str">
        <f t="shared" si="14"/>
        <v>Khá</v>
      </c>
      <c r="H590" s="369"/>
    </row>
    <row r="591" spans="1:8" s="705" customFormat="1" ht="15" customHeight="1" x14ac:dyDescent="0.25">
      <c r="A591" s="369">
        <v>570</v>
      </c>
      <c r="B591" s="369">
        <v>19</v>
      </c>
      <c r="C591" s="380" t="s">
        <v>6010</v>
      </c>
      <c r="D591" s="381" t="s">
        <v>372</v>
      </c>
      <c r="E591" s="381" t="s">
        <v>2575</v>
      </c>
      <c r="F591" s="380">
        <v>74</v>
      </c>
      <c r="G591" s="706" t="str">
        <f t="shared" si="14"/>
        <v>Khá</v>
      </c>
      <c r="H591" s="369"/>
    </row>
    <row r="592" spans="1:8" s="705" customFormat="1" ht="15" customHeight="1" x14ac:dyDescent="0.25">
      <c r="A592" s="369">
        <v>571</v>
      </c>
      <c r="B592" s="369">
        <v>20</v>
      </c>
      <c r="C592" s="380" t="s">
        <v>6011</v>
      </c>
      <c r="D592" s="381" t="s">
        <v>6012</v>
      </c>
      <c r="E592" s="381" t="s">
        <v>45</v>
      </c>
      <c r="F592" s="380">
        <v>76</v>
      </c>
      <c r="G592" s="706" t="str">
        <f t="shared" si="14"/>
        <v>Khá</v>
      </c>
      <c r="H592" s="369"/>
    </row>
    <row r="593" spans="1:8" s="705" customFormat="1" ht="15" customHeight="1" x14ac:dyDescent="0.25">
      <c r="A593" s="369">
        <v>572</v>
      </c>
      <c r="B593" s="369">
        <v>21</v>
      </c>
      <c r="C593" s="380" t="s">
        <v>6013</v>
      </c>
      <c r="D593" s="381" t="s">
        <v>626</v>
      </c>
      <c r="E593" s="381" t="s">
        <v>95</v>
      </c>
      <c r="F593" s="380">
        <v>91</v>
      </c>
      <c r="G593" s="706" t="str">
        <f t="shared" si="14"/>
        <v>Xuất sắc</v>
      </c>
      <c r="H593" s="384"/>
    </row>
    <row r="594" spans="1:8" s="705" customFormat="1" ht="15" customHeight="1" x14ac:dyDescent="0.25">
      <c r="A594" s="369">
        <v>573</v>
      </c>
      <c r="B594" s="369">
        <v>22</v>
      </c>
      <c r="C594" s="380" t="s">
        <v>6014</v>
      </c>
      <c r="D594" s="381" t="s">
        <v>110</v>
      </c>
      <c r="E594" s="381" t="s">
        <v>15</v>
      </c>
      <c r="F594" s="380">
        <v>82</v>
      </c>
      <c r="G594" s="706" t="str">
        <f t="shared" si="14"/>
        <v>Tốt</v>
      </c>
      <c r="H594" s="369"/>
    </row>
    <row r="595" spans="1:8" s="705" customFormat="1" ht="15" customHeight="1" x14ac:dyDescent="0.25">
      <c r="A595" s="369">
        <v>574</v>
      </c>
      <c r="B595" s="369">
        <v>23</v>
      </c>
      <c r="C595" s="380" t="s">
        <v>6015</v>
      </c>
      <c r="D595" s="381" t="s">
        <v>71</v>
      </c>
      <c r="E595" s="381" t="s">
        <v>15</v>
      </c>
      <c r="F595" s="380">
        <v>80</v>
      </c>
      <c r="G595" s="706" t="str">
        <f t="shared" si="14"/>
        <v>Tốt</v>
      </c>
      <c r="H595" s="369"/>
    </row>
    <row r="596" spans="1:8" s="705" customFormat="1" ht="15" customHeight="1" x14ac:dyDescent="0.25">
      <c r="A596" s="369">
        <v>575</v>
      </c>
      <c r="B596" s="369">
        <v>24</v>
      </c>
      <c r="C596" s="380" t="s">
        <v>6016</v>
      </c>
      <c r="D596" s="381" t="s">
        <v>6017</v>
      </c>
      <c r="E596" s="381" t="s">
        <v>6018</v>
      </c>
      <c r="F596" s="380">
        <v>76</v>
      </c>
      <c r="G596" s="706" t="str">
        <f t="shared" si="14"/>
        <v>Khá</v>
      </c>
      <c r="H596" s="369"/>
    </row>
    <row r="597" spans="1:8" s="705" customFormat="1" ht="15" customHeight="1" x14ac:dyDescent="0.25">
      <c r="A597" s="369">
        <v>576</v>
      </c>
      <c r="B597" s="369">
        <v>25</v>
      </c>
      <c r="C597" s="380" t="s">
        <v>6019</v>
      </c>
      <c r="D597" s="381" t="s">
        <v>94</v>
      </c>
      <c r="E597" s="381" t="s">
        <v>51</v>
      </c>
      <c r="F597" s="380">
        <v>77</v>
      </c>
      <c r="G597" s="706" t="str">
        <f t="shared" si="14"/>
        <v>Khá</v>
      </c>
      <c r="H597" s="369"/>
    </row>
    <row r="598" spans="1:8" s="705" customFormat="1" ht="15" customHeight="1" x14ac:dyDescent="0.25">
      <c r="A598" s="369">
        <v>577</v>
      </c>
      <c r="B598" s="369">
        <v>26</v>
      </c>
      <c r="C598" s="380" t="s">
        <v>6020</v>
      </c>
      <c r="D598" s="381" t="s">
        <v>6021</v>
      </c>
      <c r="E598" s="381" t="s">
        <v>51</v>
      </c>
      <c r="F598" s="380">
        <v>81</v>
      </c>
      <c r="G598" s="706" t="str">
        <f t="shared" si="14"/>
        <v>Tốt</v>
      </c>
      <c r="H598" s="369"/>
    </row>
    <row r="599" spans="1:8" s="705" customFormat="1" ht="15" customHeight="1" x14ac:dyDescent="0.25">
      <c r="A599" s="369">
        <v>578</v>
      </c>
      <c r="B599" s="369">
        <v>27</v>
      </c>
      <c r="C599" s="380" t="s">
        <v>6022</v>
      </c>
      <c r="D599" s="381" t="s">
        <v>6023</v>
      </c>
      <c r="E599" s="381" t="s">
        <v>190</v>
      </c>
      <c r="F599" s="380">
        <v>71</v>
      </c>
      <c r="G599" s="706" t="str">
        <f t="shared" si="14"/>
        <v>Khá</v>
      </c>
      <c r="H599" s="369"/>
    </row>
    <row r="600" spans="1:8" s="705" customFormat="1" ht="15" customHeight="1" x14ac:dyDescent="0.25">
      <c r="A600" s="369">
        <v>579</v>
      </c>
      <c r="B600" s="369">
        <v>28</v>
      </c>
      <c r="C600" s="380" t="s">
        <v>6024</v>
      </c>
      <c r="D600" s="381" t="s">
        <v>6025</v>
      </c>
      <c r="E600" s="381" t="s">
        <v>156</v>
      </c>
      <c r="F600" s="380">
        <v>79</v>
      </c>
      <c r="G600" s="706" t="str">
        <f t="shared" si="14"/>
        <v>Khá</v>
      </c>
      <c r="H600" s="369"/>
    </row>
    <row r="601" spans="1:8" s="705" customFormat="1" ht="15" customHeight="1" x14ac:dyDescent="0.25">
      <c r="A601" s="369">
        <v>580</v>
      </c>
      <c r="B601" s="369">
        <v>29</v>
      </c>
      <c r="C601" s="380" t="s">
        <v>6026</v>
      </c>
      <c r="D601" s="381" t="s">
        <v>86</v>
      </c>
      <c r="E601" s="381" t="s">
        <v>156</v>
      </c>
      <c r="F601" s="380">
        <v>62</v>
      </c>
      <c r="G601" s="706" t="str">
        <f t="shared" si="14"/>
        <v>Trung bình</v>
      </c>
      <c r="H601" s="369"/>
    </row>
    <row r="602" spans="1:8" s="705" customFormat="1" ht="15" customHeight="1" x14ac:dyDescent="0.25">
      <c r="A602" s="369">
        <v>581</v>
      </c>
      <c r="B602" s="369">
        <v>30</v>
      </c>
      <c r="C602" s="380" t="s">
        <v>6027</v>
      </c>
      <c r="D602" s="381" t="s">
        <v>102</v>
      </c>
      <c r="E602" s="381" t="s">
        <v>21</v>
      </c>
      <c r="F602" s="380">
        <v>78</v>
      </c>
      <c r="G602" s="706" t="str">
        <f t="shared" si="14"/>
        <v>Khá</v>
      </c>
      <c r="H602" s="369"/>
    </row>
    <row r="603" spans="1:8" s="705" customFormat="1" ht="15" customHeight="1" x14ac:dyDescent="0.25">
      <c r="A603" s="369">
        <v>582</v>
      </c>
      <c r="B603" s="369">
        <v>31</v>
      </c>
      <c r="C603" s="380" t="s">
        <v>6028</v>
      </c>
      <c r="D603" s="381" t="s">
        <v>271</v>
      </c>
      <c r="E603" s="381" t="s">
        <v>54</v>
      </c>
      <c r="F603" s="380">
        <v>81</v>
      </c>
      <c r="G603" s="706" t="str">
        <f t="shared" si="14"/>
        <v>Tốt</v>
      </c>
      <c r="H603" s="369"/>
    </row>
    <row r="604" spans="1:8" s="705" customFormat="1" ht="15" customHeight="1" x14ac:dyDescent="0.25">
      <c r="A604" s="369">
        <v>583</v>
      </c>
      <c r="B604" s="369">
        <v>32</v>
      </c>
      <c r="C604" s="380" t="s">
        <v>6029</v>
      </c>
      <c r="D604" s="381" t="s">
        <v>82</v>
      </c>
      <c r="E604" s="381" t="s">
        <v>54</v>
      </c>
      <c r="F604" s="380">
        <v>77</v>
      </c>
      <c r="G604" s="706" t="str">
        <f t="shared" si="14"/>
        <v>Khá</v>
      </c>
      <c r="H604" s="369"/>
    </row>
    <row r="605" spans="1:8" s="705" customFormat="1" ht="15" customHeight="1" x14ac:dyDescent="0.25">
      <c r="A605" s="369">
        <v>584</v>
      </c>
      <c r="B605" s="369">
        <v>33</v>
      </c>
      <c r="C605" s="380" t="s">
        <v>6030</v>
      </c>
      <c r="D605" s="381" t="s">
        <v>114</v>
      </c>
      <c r="E605" s="381" t="s">
        <v>1602</v>
      </c>
      <c r="F605" s="380">
        <v>99</v>
      </c>
      <c r="G605" s="706" t="str">
        <f t="shared" si="14"/>
        <v>Xuất sắc</v>
      </c>
      <c r="H605" s="369"/>
    </row>
    <row r="606" spans="1:8" s="705" customFormat="1" ht="15" customHeight="1" x14ac:dyDescent="0.25">
      <c r="A606" s="369">
        <v>585</v>
      </c>
      <c r="B606" s="369">
        <v>34</v>
      </c>
      <c r="C606" s="380" t="s">
        <v>6031</v>
      </c>
      <c r="D606" s="381" t="s">
        <v>183</v>
      </c>
      <c r="E606" s="381" t="s">
        <v>79</v>
      </c>
      <c r="F606" s="380">
        <v>0</v>
      </c>
      <c r="G606" s="706" t="str">
        <f t="shared" si="14"/>
        <v>Kém</v>
      </c>
      <c r="H606" s="369"/>
    </row>
    <row r="607" spans="1:8" s="700" customFormat="1" ht="15" customHeight="1" x14ac:dyDescent="0.25">
      <c r="A607" s="369">
        <v>586</v>
      </c>
      <c r="B607" s="369">
        <v>35</v>
      </c>
      <c r="C607" s="380" t="s">
        <v>6032</v>
      </c>
      <c r="D607" s="381" t="s">
        <v>57</v>
      </c>
      <c r="E607" s="381" t="s">
        <v>5185</v>
      </c>
      <c r="F607" s="380">
        <v>54</v>
      </c>
      <c r="G607" s="706" t="str">
        <f t="shared" si="14"/>
        <v>Trung bình</v>
      </c>
      <c r="H607" s="369" t="s">
        <v>111</v>
      </c>
    </row>
    <row r="608" spans="1:8" s="705" customFormat="1" ht="15" customHeight="1" x14ac:dyDescent="0.25">
      <c r="A608" s="369">
        <v>587</v>
      </c>
      <c r="B608" s="369">
        <v>36</v>
      </c>
      <c r="C608" s="380" t="s">
        <v>6033</v>
      </c>
      <c r="D608" s="381" t="s">
        <v>729</v>
      </c>
      <c r="E608" s="381" t="s">
        <v>98</v>
      </c>
      <c r="F608" s="380">
        <v>92</v>
      </c>
      <c r="G608" s="706" t="str">
        <f t="shared" si="14"/>
        <v>Xuất sắc</v>
      </c>
      <c r="H608" s="369"/>
    </row>
    <row r="609" spans="1:8" s="705" customFormat="1" ht="15" customHeight="1" x14ac:dyDescent="0.25">
      <c r="A609" s="369">
        <v>588</v>
      </c>
      <c r="B609" s="369">
        <v>37</v>
      </c>
      <c r="C609" s="380" t="s">
        <v>6034</v>
      </c>
      <c r="D609" s="381" t="s">
        <v>6035</v>
      </c>
      <c r="E609" s="381" t="s">
        <v>8</v>
      </c>
      <c r="F609" s="380">
        <v>95</v>
      </c>
      <c r="G609" s="706" t="str">
        <f t="shared" si="14"/>
        <v>Xuất sắc</v>
      </c>
      <c r="H609" s="369"/>
    </row>
    <row r="610" spans="1:8" s="705" customFormat="1" ht="15" customHeight="1" x14ac:dyDescent="0.25">
      <c r="A610" s="369">
        <v>589</v>
      </c>
      <c r="B610" s="369">
        <v>38</v>
      </c>
      <c r="C610" s="380" t="s">
        <v>6036</v>
      </c>
      <c r="D610" s="381" t="s">
        <v>3745</v>
      </c>
      <c r="E610" s="381" t="s">
        <v>8</v>
      </c>
      <c r="F610" s="380">
        <v>69</v>
      </c>
      <c r="G610" s="706" t="str">
        <f t="shared" si="14"/>
        <v>Khá</v>
      </c>
      <c r="H610" s="369"/>
    </row>
    <row r="611" spans="1:8" s="705" customFormat="1" ht="15" customHeight="1" x14ac:dyDescent="0.25">
      <c r="A611" s="369">
        <v>590</v>
      </c>
      <c r="B611" s="369">
        <v>39</v>
      </c>
      <c r="C611" s="380" t="s">
        <v>6037</v>
      </c>
      <c r="D611" s="381" t="s">
        <v>1135</v>
      </c>
      <c r="E611" s="381" t="s">
        <v>8</v>
      </c>
      <c r="F611" s="380">
        <v>80</v>
      </c>
      <c r="G611" s="706" t="str">
        <f t="shared" si="14"/>
        <v>Tốt</v>
      </c>
      <c r="H611" s="369"/>
    </row>
    <row r="612" spans="1:8" s="700" customFormat="1" ht="15" customHeight="1" x14ac:dyDescent="0.25">
      <c r="A612" s="369">
        <v>591</v>
      </c>
      <c r="B612" s="369">
        <v>40</v>
      </c>
      <c r="C612" s="380" t="s">
        <v>6038</v>
      </c>
      <c r="D612" s="381" t="s">
        <v>145</v>
      </c>
      <c r="E612" s="381" t="s">
        <v>8</v>
      </c>
      <c r="F612" s="380">
        <v>64</v>
      </c>
      <c r="G612" s="706" t="str">
        <f t="shared" si="14"/>
        <v>Trung bình</v>
      </c>
      <c r="H612" s="369" t="s">
        <v>111</v>
      </c>
    </row>
    <row r="613" spans="1:8" s="705" customFormat="1" ht="15" customHeight="1" x14ac:dyDescent="0.25">
      <c r="A613" s="369">
        <v>592</v>
      </c>
      <c r="B613" s="369">
        <v>41</v>
      </c>
      <c r="C613" s="380" t="s">
        <v>6039</v>
      </c>
      <c r="D613" s="381" t="s">
        <v>229</v>
      </c>
      <c r="E613" s="381" t="s">
        <v>223</v>
      </c>
      <c r="F613" s="380">
        <v>66</v>
      </c>
      <c r="G613" s="706" t="str">
        <f t="shared" si="14"/>
        <v>Khá</v>
      </c>
      <c r="H613" s="369"/>
    </row>
    <row r="614" spans="1:8" s="705" customFormat="1" ht="15" customHeight="1" x14ac:dyDescent="0.25">
      <c r="A614" s="369">
        <v>593</v>
      </c>
      <c r="B614" s="369">
        <v>42</v>
      </c>
      <c r="C614" s="380" t="s">
        <v>6040</v>
      </c>
      <c r="D614" s="381" t="s">
        <v>278</v>
      </c>
      <c r="E614" s="381" t="s">
        <v>223</v>
      </c>
      <c r="F614" s="380">
        <v>71</v>
      </c>
      <c r="G614" s="706" t="str">
        <f t="shared" si="14"/>
        <v>Khá</v>
      </c>
      <c r="H614" s="369"/>
    </row>
    <row r="615" spans="1:8" s="705" customFormat="1" ht="15" customHeight="1" x14ac:dyDescent="0.25">
      <c r="A615" s="369">
        <v>594</v>
      </c>
      <c r="B615" s="369">
        <v>43</v>
      </c>
      <c r="C615" s="380" t="s">
        <v>6041</v>
      </c>
      <c r="D615" s="381" t="s">
        <v>65</v>
      </c>
      <c r="E615" s="381" t="s">
        <v>25</v>
      </c>
      <c r="F615" s="380">
        <v>65</v>
      </c>
      <c r="G615" s="706" t="str">
        <f t="shared" si="14"/>
        <v>Khá</v>
      </c>
      <c r="H615" s="369"/>
    </row>
    <row r="616" spans="1:8" s="705" customFormat="1" ht="15" customHeight="1" x14ac:dyDescent="0.25">
      <c r="A616" s="369">
        <v>595</v>
      </c>
      <c r="B616" s="369">
        <v>44</v>
      </c>
      <c r="C616" s="380" t="s">
        <v>6042</v>
      </c>
      <c r="D616" s="381" t="s">
        <v>6043</v>
      </c>
      <c r="E616" s="381" t="s">
        <v>80</v>
      </c>
      <c r="F616" s="380">
        <v>79</v>
      </c>
      <c r="G616" s="706" t="str">
        <f t="shared" si="14"/>
        <v>Khá</v>
      </c>
      <c r="H616" s="369"/>
    </row>
    <row r="617" spans="1:8" s="705" customFormat="1" ht="15" customHeight="1" x14ac:dyDescent="0.25">
      <c r="A617" s="369">
        <v>596</v>
      </c>
      <c r="B617" s="369">
        <v>45</v>
      </c>
      <c r="C617" s="380" t="s">
        <v>6044</v>
      </c>
      <c r="D617" s="381" t="s">
        <v>225</v>
      </c>
      <c r="E617" s="381" t="s">
        <v>226</v>
      </c>
      <c r="F617" s="380">
        <v>80</v>
      </c>
      <c r="G617" s="706" t="str">
        <f t="shared" si="14"/>
        <v>Tốt</v>
      </c>
      <c r="H617" s="369"/>
    </row>
    <row r="618" spans="1:8" s="705" customFormat="1" ht="15" customHeight="1" x14ac:dyDescent="0.25">
      <c r="A618" s="369">
        <v>597</v>
      </c>
      <c r="B618" s="369">
        <v>46</v>
      </c>
      <c r="C618" s="380" t="s">
        <v>6045</v>
      </c>
      <c r="D618" s="381" t="s">
        <v>6046</v>
      </c>
      <c r="E618" s="381" t="s">
        <v>116</v>
      </c>
      <c r="F618" s="380">
        <v>75</v>
      </c>
      <c r="G618" s="706" t="str">
        <f t="shared" si="14"/>
        <v>Khá</v>
      </c>
      <c r="H618" s="369"/>
    </row>
    <row r="619" spans="1:8" s="705" customFormat="1" ht="15" customHeight="1" x14ac:dyDescent="0.25">
      <c r="A619" s="369">
        <v>598</v>
      </c>
      <c r="B619" s="369">
        <v>47</v>
      </c>
      <c r="C619" s="380" t="s">
        <v>6047</v>
      </c>
      <c r="D619" s="381" t="s">
        <v>236</v>
      </c>
      <c r="E619" s="381" t="s">
        <v>173</v>
      </c>
      <c r="F619" s="380">
        <v>60</v>
      </c>
      <c r="G619" s="706" t="str">
        <f t="shared" si="14"/>
        <v>Trung bình</v>
      </c>
      <c r="H619" s="369"/>
    </row>
    <row r="620" spans="1:8" s="705" customFormat="1" ht="15" customHeight="1" x14ac:dyDescent="0.25">
      <c r="A620" s="369">
        <v>599</v>
      </c>
      <c r="B620" s="369">
        <v>48</v>
      </c>
      <c r="C620" s="380" t="s">
        <v>6048</v>
      </c>
      <c r="D620" s="381" t="s">
        <v>282</v>
      </c>
      <c r="E620" s="381" t="s">
        <v>173</v>
      </c>
      <c r="F620" s="380">
        <v>74</v>
      </c>
      <c r="G620" s="706" t="str">
        <f t="shared" si="14"/>
        <v>Khá</v>
      </c>
      <c r="H620" s="369"/>
    </row>
    <row r="621" spans="1:8" s="705" customFormat="1" ht="15" customHeight="1" x14ac:dyDescent="0.25">
      <c r="A621" s="369">
        <v>600</v>
      </c>
      <c r="B621" s="369">
        <v>49</v>
      </c>
      <c r="C621" s="380" t="s">
        <v>6049</v>
      </c>
      <c r="D621" s="381" t="s">
        <v>57</v>
      </c>
      <c r="E621" s="381" t="s">
        <v>147</v>
      </c>
      <c r="F621" s="380">
        <v>77</v>
      </c>
      <c r="G621" s="706" t="str">
        <f t="shared" si="14"/>
        <v>Khá</v>
      </c>
      <c r="H621" s="369"/>
    </row>
    <row r="622" spans="1:8" s="705" customFormat="1" ht="15" customHeight="1" x14ac:dyDescent="0.25">
      <c r="A622" s="369">
        <v>601</v>
      </c>
      <c r="B622" s="369">
        <v>50</v>
      </c>
      <c r="C622" s="380" t="s">
        <v>6050</v>
      </c>
      <c r="D622" s="381" t="s">
        <v>6051</v>
      </c>
      <c r="E622" s="381" t="s">
        <v>6052</v>
      </c>
      <c r="F622" s="380">
        <v>0</v>
      </c>
      <c r="G622" s="706" t="str">
        <f t="shared" si="14"/>
        <v>Kém</v>
      </c>
      <c r="H622" s="369"/>
    </row>
    <row r="623" spans="1:8" s="705" customFormat="1" ht="15" customHeight="1" x14ac:dyDescent="0.25">
      <c r="A623" s="369">
        <v>602</v>
      </c>
      <c r="B623" s="369">
        <v>51</v>
      </c>
      <c r="C623" s="380" t="s">
        <v>6053</v>
      </c>
      <c r="D623" s="381" t="s">
        <v>1294</v>
      </c>
      <c r="E623" s="381" t="s">
        <v>415</v>
      </c>
      <c r="F623" s="380">
        <v>65</v>
      </c>
      <c r="G623" s="706" t="str">
        <f t="shared" si="14"/>
        <v>Khá</v>
      </c>
      <c r="H623" s="369"/>
    </row>
    <row r="624" spans="1:8" s="705" customFormat="1" ht="15" customHeight="1" x14ac:dyDescent="0.25">
      <c r="A624" s="369">
        <v>603</v>
      </c>
      <c r="B624" s="369">
        <v>52</v>
      </c>
      <c r="C624" s="380" t="s">
        <v>6054</v>
      </c>
      <c r="D624" s="381" t="s">
        <v>18</v>
      </c>
      <c r="E624" s="381" t="s">
        <v>4398</v>
      </c>
      <c r="F624" s="380">
        <v>80</v>
      </c>
      <c r="G624" s="706" t="str">
        <f t="shared" si="14"/>
        <v>Tốt</v>
      </c>
      <c r="H624" s="369"/>
    </row>
    <row r="625" spans="1:8" s="705" customFormat="1" ht="15" customHeight="1" x14ac:dyDescent="0.25">
      <c r="A625" s="369">
        <v>604</v>
      </c>
      <c r="B625" s="369">
        <v>53</v>
      </c>
      <c r="C625" s="380" t="s">
        <v>6055</v>
      </c>
      <c r="D625" s="381" t="s">
        <v>6056</v>
      </c>
      <c r="E625" s="381" t="s">
        <v>2874</v>
      </c>
      <c r="F625" s="380">
        <v>61</v>
      </c>
      <c r="G625" s="706" t="str">
        <f t="shared" si="14"/>
        <v>Trung bình</v>
      </c>
      <c r="H625" s="369"/>
    </row>
    <row r="626" spans="1:8" s="705" customFormat="1" ht="15" customHeight="1" x14ac:dyDescent="0.25">
      <c r="A626" s="369">
        <v>605</v>
      </c>
      <c r="B626" s="369">
        <v>54</v>
      </c>
      <c r="C626" s="380" t="s">
        <v>6057</v>
      </c>
      <c r="D626" s="381" t="s">
        <v>1410</v>
      </c>
      <c r="E626" s="381" t="s">
        <v>60</v>
      </c>
      <c r="F626" s="380">
        <v>97</v>
      </c>
      <c r="G626" s="706" t="str">
        <f t="shared" si="14"/>
        <v>Xuất sắc</v>
      </c>
      <c r="H626" s="369"/>
    </row>
    <row r="627" spans="1:8" s="705" customFormat="1" ht="15" customHeight="1" x14ac:dyDescent="0.25">
      <c r="A627" s="369">
        <v>606</v>
      </c>
      <c r="B627" s="369">
        <v>55</v>
      </c>
      <c r="C627" s="380" t="s">
        <v>6058</v>
      </c>
      <c r="D627" s="381" t="s">
        <v>121</v>
      </c>
      <c r="E627" s="381" t="s">
        <v>60</v>
      </c>
      <c r="F627" s="380">
        <v>70</v>
      </c>
      <c r="G627" s="706" t="str">
        <f t="shared" si="14"/>
        <v>Khá</v>
      </c>
      <c r="H627" s="369"/>
    </row>
    <row r="628" spans="1:8" s="705" customFormat="1" ht="15" customHeight="1" x14ac:dyDescent="0.25">
      <c r="A628" s="369">
        <v>607</v>
      </c>
      <c r="B628" s="369">
        <v>56</v>
      </c>
      <c r="C628" s="380" t="s">
        <v>6059</v>
      </c>
      <c r="D628" s="381" t="s">
        <v>6060</v>
      </c>
      <c r="E628" s="381" t="s">
        <v>60</v>
      </c>
      <c r="F628" s="380">
        <v>63</v>
      </c>
      <c r="G628" s="706" t="str">
        <f t="shared" si="14"/>
        <v>Trung bình</v>
      </c>
      <c r="H628" s="369"/>
    </row>
    <row r="629" spans="1:8" s="705" customFormat="1" ht="15" customHeight="1" x14ac:dyDescent="0.25">
      <c r="A629" s="369">
        <v>608</v>
      </c>
      <c r="B629" s="369">
        <v>57</v>
      </c>
      <c r="C629" s="380" t="s">
        <v>6061</v>
      </c>
      <c r="D629" s="381" t="s">
        <v>133</v>
      </c>
      <c r="E629" s="381" t="s">
        <v>61</v>
      </c>
      <c r="F629" s="380">
        <v>60</v>
      </c>
      <c r="G629" s="706" t="str">
        <f t="shared" si="14"/>
        <v>Trung bình</v>
      </c>
      <c r="H629" s="369"/>
    </row>
    <row r="630" spans="1:8" s="705" customFormat="1" ht="15" customHeight="1" x14ac:dyDescent="0.25">
      <c r="A630" s="369">
        <v>609</v>
      </c>
      <c r="B630" s="369">
        <v>58</v>
      </c>
      <c r="C630" s="380" t="s">
        <v>6062</v>
      </c>
      <c r="D630" s="381" t="s">
        <v>159</v>
      </c>
      <c r="E630" s="381" t="s">
        <v>61</v>
      </c>
      <c r="F630" s="380">
        <v>77</v>
      </c>
      <c r="G630" s="706" t="str">
        <f t="shared" si="14"/>
        <v>Khá</v>
      </c>
      <c r="H630" s="369"/>
    </row>
    <row r="631" spans="1:8" s="705" customFormat="1" ht="15" customHeight="1" x14ac:dyDescent="0.25">
      <c r="A631" s="369">
        <v>610</v>
      </c>
      <c r="B631" s="369">
        <v>59</v>
      </c>
      <c r="C631" s="380" t="s">
        <v>6063</v>
      </c>
      <c r="D631" s="381" t="s">
        <v>151</v>
      </c>
      <c r="E631" s="381" t="s">
        <v>61</v>
      </c>
      <c r="F631" s="380">
        <v>76</v>
      </c>
      <c r="G631" s="706" t="str">
        <f t="shared" si="14"/>
        <v>Khá</v>
      </c>
      <c r="H631" s="369"/>
    </row>
    <row r="632" spans="1:8" s="705" customFormat="1" ht="15" customHeight="1" x14ac:dyDescent="0.25">
      <c r="A632" s="369">
        <v>611</v>
      </c>
      <c r="B632" s="369">
        <v>60</v>
      </c>
      <c r="C632" s="380" t="s">
        <v>6064</v>
      </c>
      <c r="D632" s="381" t="s">
        <v>1093</v>
      </c>
      <c r="E632" s="381" t="s">
        <v>84</v>
      </c>
      <c r="F632" s="380">
        <v>80</v>
      </c>
      <c r="G632" s="706" t="str">
        <f t="shared" si="14"/>
        <v>Tốt</v>
      </c>
      <c r="H632" s="369"/>
    </row>
    <row r="633" spans="1:8" s="705" customFormat="1" ht="15" customHeight="1" x14ac:dyDescent="0.25">
      <c r="A633" s="369">
        <v>612</v>
      </c>
      <c r="B633" s="369">
        <v>61</v>
      </c>
      <c r="C633" s="380" t="s">
        <v>6065</v>
      </c>
      <c r="D633" s="381" t="s">
        <v>1838</v>
      </c>
      <c r="E633" s="381" t="s">
        <v>119</v>
      </c>
      <c r="F633" s="380">
        <v>66</v>
      </c>
      <c r="G633" s="706" t="str">
        <f t="shared" si="14"/>
        <v>Khá</v>
      </c>
      <c r="H633" s="369"/>
    </row>
    <row r="634" spans="1:8" s="705" customFormat="1" ht="15" customHeight="1" x14ac:dyDescent="0.25">
      <c r="A634" s="369">
        <v>613</v>
      </c>
      <c r="B634" s="369">
        <v>62</v>
      </c>
      <c r="C634" s="380" t="s">
        <v>6066</v>
      </c>
      <c r="D634" s="381" t="s">
        <v>77</v>
      </c>
      <c r="E634" s="381" t="s">
        <v>119</v>
      </c>
      <c r="F634" s="380">
        <v>66</v>
      </c>
      <c r="G634" s="706" t="str">
        <f t="shared" si="14"/>
        <v>Khá</v>
      </c>
      <c r="H634" s="369"/>
    </row>
    <row r="635" spans="1:8" s="705" customFormat="1" ht="15" customHeight="1" x14ac:dyDescent="0.25">
      <c r="A635" s="369">
        <v>614</v>
      </c>
      <c r="B635" s="369">
        <v>63</v>
      </c>
      <c r="C635" s="380" t="s">
        <v>6067</v>
      </c>
      <c r="D635" s="381" t="s">
        <v>6068</v>
      </c>
      <c r="E635" s="381" t="s">
        <v>212</v>
      </c>
      <c r="F635" s="380">
        <v>0</v>
      </c>
      <c r="G635" s="706" t="str">
        <f t="shared" si="14"/>
        <v>Kém</v>
      </c>
      <c r="H635" s="369"/>
    </row>
    <row r="636" spans="1:8" s="700" customFormat="1" ht="15" customHeight="1" x14ac:dyDescent="0.25">
      <c r="A636" s="369">
        <v>615</v>
      </c>
      <c r="B636" s="369">
        <v>64</v>
      </c>
      <c r="C636" s="380" t="s">
        <v>6069</v>
      </c>
      <c r="D636" s="381" t="s">
        <v>6070</v>
      </c>
      <c r="E636" s="381" t="s">
        <v>212</v>
      </c>
      <c r="F636" s="380">
        <v>54</v>
      </c>
      <c r="G636" s="706" t="str">
        <f t="shared" si="14"/>
        <v>Trung bình</v>
      </c>
      <c r="H636" s="369" t="s">
        <v>111</v>
      </c>
    </row>
    <row r="637" spans="1:8" s="705" customFormat="1" ht="15" customHeight="1" x14ac:dyDescent="0.25">
      <c r="A637" s="369">
        <v>616</v>
      </c>
      <c r="B637" s="369">
        <v>65</v>
      </c>
      <c r="C637" s="380" t="s">
        <v>6071</v>
      </c>
      <c r="D637" s="381" t="s">
        <v>6072</v>
      </c>
      <c r="E637" s="381" t="s">
        <v>87</v>
      </c>
      <c r="F637" s="380">
        <v>71</v>
      </c>
      <c r="G637" s="706" t="str">
        <f t="shared" si="14"/>
        <v>Khá</v>
      </c>
      <c r="H637" s="369"/>
    </row>
    <row r="638" spans="1:8" s="705" customFormat="1" ht="15" customHeight="1" x14ac:dyDescent="0.25">
      <c r="A638" s="369">
        <v>617</v>
      </c>
      <c r="B638" s="369">
        <v>66</v>
      </c>
      <c r="C638" s="380" t="s">
        <v>6073</v>
      </c>
      <c r="D638" s="381" t="s">
        <v>102</v>
      </c>
      <c r="E638" s="381" t="s">
        <v>12</v>
      </c>
      <c r="F638" s="380">
        <v>81</v>
      </c>
      <c r="G638" s="706" t="str">
        <f t="shared" ref="G638:G640" si="15">IF(F638&gt;=90,"Xuất sắc",IF(F638&gt;=80,"Tốt",IF(F638&gt;=65,"Khá",IF(F638&gt;=50,"Trung bình",IF(F638&gt;=35,"Yếu","Kém")))))</f>
        <v>Tốt</v>
      </c>
      <c r="H638" s="369"/>
    </row>
    <row r="639" spans="1:8" s="705" customFormat="1" ht="15" customHeight="1" x14ac:dyDescent="0.25">
      <c r="A639" s="369">
        <v>618</v>
      </c>
      <c r="B639" s="369">
        <v>67</v>
      </c>
      <c r="C639" s="380" t="s">
        <v>6074</v>
      </c>
      <c r="D639" s="381" t="s">
        <v>703</v>
      </c>
      <c r="E639" s="381" t="s">
        <v>12</v>
      </c>
      <c r="F639" s="380">
        <v>79</v>
      </c>
      <c r="G639" s="706" t="str">
        <f t="shared" si="15"/>
        <v>Khá</v>
      </c>
      <c r="H639" s="369"/>
    </row>
    <row r="640" spans="1:8" s="705" customFormat="1" ht="15" customHeight="1" x14ac:dyDescent="0.25">
      <c r="A640" s="369">
        <v>619</v>
      </c>
      <c r="B640" s="369">
        <v>68</v>
      </c>
      <c r="C640" s="380" t="s">
        <v>6075</v>
      </c>
      <c r="D640" s="381" t="s">
        <v>2741</v>
      </c>
      <c r="E640" s="381" t="s">
        <v>6076</v>
      </c>
      <c r="F640" s="380">
        <v>0</v>
      </c>
      <c r="G640" s="706" t="str">
        <f t="shared" si="15"/>
        <v>Kém</v>
      </c>
      <c r="H640" s="369"/>
    </row>
    <row r="641" spans="1:11" s="712" customFormat="1" ht="15" customHeight="1" x14ac:dyDescent="0.25">
      <c r="A641" s="369">
        <v>620</v>
      </c>
      <c r="B641" s="367">
        <v>69</v>
      </c>
      <c r="C641" s="380" t="s">
        <v>6077</v>
      </c>
      <c r="D641" s="381" t="s">
        <v>3787</v>
      </c>
      <c r="E641" s="381" t="s">
        <v>383</v>
      </c>
      <c r="F641" s="732" t="s">
        <v>6078</v>
      </c>
      <c r="G641" s="733"/>
      <c r="H641" s="734"/>
    </row>
    <row r="642" spans="1:11" s="705" customFormat="1" ht="15" customHeight="1" x14ac:dyDescent="0.25">
      <c r="A642" s="369">
        <v>621</v>
      </c>
      <c r="B642" s="369">
        <v>70</v>
      </c>
      <c r="C642" s="380" t="s">
        <v>6079</v>
      </c>
      <c r="D642" s="381" t="s">
        <v>497</v>
      </c>
      <c r="E642" s="381" t="s">
        <v>139</v>
      </c>
      <c r="F642" s="380">
        <v>65</v>
      </c>
      <c r="G642" s="706" t="str">
        <f t="shared" ref="G642:G648" si="16">IF(F642&gt;=90,"Xuất sắc",IF(F642&gt;=80,"Tốt",IF(F642&gt;=65,"Khá",IF(F642&gt;=50,"Trung bình",IF(F642&gt;=35,"Yếu","Kém")))))</f>
        <v>Khá</v>
      </c>
      <c r="H642" s="369"/>
    </row>
    <row r="643" spans="1:11" s="705" customFormat="1" ht="15" customHeight="1" x14ac:dyDescent="0.25">
      <c r="A643" s="369">
        <v>622</v>
      </c>
      <c r="B643" s="369">
        <v>71</v>
      </c>
      <c r="C643" s="380" t="s">
        <v>6080</v>
      </c>
      <c r="D643" s="381" t="s">
        <v>6081</v>
      </c>
      <c r="E643" s="381" t="s">
        <v>140</v>
      </c>
      <c r="F643" s="380">
        <v>73</v>
      </c>
      <c r="G643" s="706" t="str">
        <f t="shared" si="16"/>
        <v>Khá</v>
      </c>
      <c r="H643" s="369"/>
    </row>
    <row r="644" spans="1:11" s="705" customFormat="1" ht="15" customHeight="1" x14ac:dyDescent="0.25">
      <c r="A644" s="369">
        <v>623</v>
      </c>
      <c r="B644" s="369">
        <v>72</v>
      </c>
      <c r="C644" s="380" t="s">
        <v>6082</v>
      </c>
      <c r="D644" s="381" t="s">
        <v>1446</v>
      </c>
      <c r="E644" s="381" t="s">
        <v>30</v>
      </c>
      <c r="F644" s="380">
        <v>70</v>
      </c>
      <c r="G644" s="706" t="str">
        <f t="shared" si="16"/>
        <v>Khá</v>
      </c>
      <c r="H644" s="369"/>
    </row>
    <row r="645" spans="1:11" s="705" customFormat="1" ht="15" customHeight="1" x14ac:dyDescent="0.25">
      <c r="A645" s="369">
        <v>624</v>
      </c>
      <c r="B645" s="369">
        <v>73</v>
      </c>
      <c r="C645" s="380" t="s">
        <v>6083</v>
      </c>
      <c r="D645" s="381" t="s">
        <v>1330</v>
      </c>
      <c r="E645" s="381" t="s">
        <v>298</v>
      </c>
      <c r="F645" s="380">
        <v>60</v>
      </c>
      <c r="G645" s="706" t="str">
        <f t="shared" si="16"/>
        <v>Trung bình</v>
      </c>
      <c r="H645" s="369"/>
    </row>
    <row r="646" spans="1:11" s="705" customFormat="1" ht="15" customHeight="1" x14ac:dyDescent="0.25">
      <c r="A646" s="369">
        <v>625</v>
      </c>
      <c r="B646" s="369">
        <v>74</v>
      </c>
      <c r="C646" s="380" t="s">
        <v>6084</v>
      </c>
      <c r="D646" s="381" t="s">
        <v>6085</v>
      </c>
      <c r="E646" s="381" t="s">
        <v>1295</v>
      </c>
      <c r="F646" s="380">
        <v>0</v>
      </c>
      <c r="G646" s="706" t="str">
        <f t="shared" si="16"/>
        <v>Kém</v>
      </c>
      <c r="H646" s="369"/>
    </row>
    <row r="647" spans="1:11" s="705" customFormat="1" ht="15" customHeight="1" x14ac:dyDescent="0.25">
      <c r="A647" s="369">
        <v>626</v>
      </c>
      <c r="B647" s="369">
        <v>75</v>
      </c>
      <c r="C647" s="380" t="s">
        <v>6086</v>
      </c>
      <c r="D647" s="381" t="s">
        <v>6087</v>
      </c>
      <c r="E647" s="381" t="s">
        <v>1295</v>
      </c>
      <c r="F647" s="40">
        <v>56</v>
      </c>
      <c r="G647" s="731" t="str">
        <f t="shared" si="16"/>
        <v>Trung bình</v>
      </c>
      <c r="H647" s="384"/>
    </row>
    <row r="648" spans="1:11" s="705" customFormat="1" ht="15" customHeight="1" x14ac:dyDescent="0.25">
      <c r="A648" s="369">
        <v>627</v>
      </c>
      <c r="B648" s="369">
        <v>76</v>
      </c>
      <c r="C648" s="380" t="s">
        <v>6088</v>
      </c>
      <c r="D648" s="381" t="s">
        <v>6089</v>
      </c>
      <c r="E648" s="381" t="s">
        <v>66</v>
      </c>
      <c r="F648" s="380">
        <v>81</v>
      </c>
      <c r="G648" s="369" t="str">
        <f t="shared" si="16"/>
        <v>Tốt</v>
      </c>
      <c r="H648" s="369"/>
      <c r="K648" s="720"/>
    </row>
    <row r="649" spans="1:11" s="700" customFormat="1" ht="15" customHeight="1" x14ac:dyDescent="0.25">
      <c r="A649" s="721" t="s">
        <v>6090</v>
      </c>
      <c r="B649" s="721"/>
      <c r="C649" s="721"/>
      <c r="D649" s="721"/>
      <c r="E649" s="721"/>
      <c r="F649" s="721"/>
      <c r="G649" s="721"/>
      <c r="H649" s="721"/>
    </row>
    <row r="650" spans="1:11" s="705" customFormat="1" ht="15" customHeight="1" x14ac:dyDescent="0.25">
      <c r="A650" s="369"/>
      <c r="B650" s="369"/>
      <c r="C650" s="378" t="s">
        <v>6091</v>
      </c>
      <c r="D650" s="380"/>
      <c r="E650" s="381"/>
      <c r="F650" s="380"/>
      <c r="G650" s="380"/>
      <c r="H650" s="369"/>
    </row>
    <row r="651" spans="1:11" s="705" customFormat="1" ht="15" customHeight="1" x14ac:dyDescent="0.25">
      <c r="A651" s="369">
        <v>628</v>
      </c>
      <c r="B651" s="369">
        <v>1</v>
      </c>
      <c r="C651" s="722" t="s">
        <v>6092</v>
      </c>
      <c r="D651" s="723" t="s">
        <v>44</v>
      </c>
      <c r="E651" s="724" t="s">
        <v>67</v>
      </c>
      <c r="F651" s="380">
        <v>80</v>
      </c>
      <c r="G651" s="369" t="str">
        <f t="shared" ref="G651:G716" si="17">IF(F651&gt;=90,"Xuất sắc",IF(F651&gt;=80,"Tốt",IF(F651&gt;=65,"Khá",IF(F651&gt;=50,"Trung bình",IF(F651&gt;=35,"Yếu","Kém")))))</f>
        <v>Tốt</v>
      </c>
      <c r="H651" s="369"/>
    </row>
    <row r="652" spans="1:11" s="705" customFormat="1" ht="15" customHeight="1" x14ac:dyDescent="0.25">
      <c r="A652" s="369">
        <v>629</v>
      </c>
      <c r="B652" s="369">
        <v>2</v>
      </c>
      <c r="C652" s="722" t="s">
        <v>6093</v>
      </c>
      <c r="D652" s="723" t="s">
        <v>2866</v>
      </c>
      <c r="E652" s="724" t="s">
        <v>34</v>
      </c>
      <c r="F652" s="380">
        <v>80</v>
      </c>
      <c r="G652" s="369" t="str">
        <f t="shared" si="17"/>
        <v>Tốt</v>
      </c>
      <c r="H652" s="369"/>
    </row>
    <row r="653" spans="1:11" s="705" customFormat="1" ht="15" customHeight="1" x14ac:dyDescent="0.25">
      <c r="A653" s="369">
        <v>630</v>
      </c>
      <c r="B653" s="369">
        <v>3</v>
      </c>
      <c r="C653" s="722" t="s">
        <v>6094</v>
      </c>
      <c r="D653" s="723" t="s">
        <v>6095</v>
      </c>
      <c r="E653" s="724" t="s">
        <v>34</v>
      </c>
      <c r="F653" s="380">
        <v>84</v>
      </c>
      <c r="G653" s="369" t="str">
        <f t="shared" si="17"/>
        <v>Tốt</v>
      </c>
      <c r="H653" s="369"/>
    </row>
    <row r="654" spans="1:11" s="705" customFormat="1" ht="15" customHeight="1" x14ac:dyDescent="0.25">
      <c r="A654" s="369">
        <v>631</v>
      </c>
      <c r="B654" s="369">
        <v>4</v>
      </c>
      <c r="C654" s="722" t="s">
        <v>6096</v>
      </c>
      <c r="D654" s="723" t="s">
        <v>482</v>
      </c>
      <c r="E654" s="724" t="s">
        <v>34</v>
      </c>
      <c r="F654" s="380">
        <v>90</v>
      </c>
      <c r="G654" s="369" t="str">
        <f t="shared" si="17"/>
        <v>Xuất sắc</v>
      </c>
      <c r="H654" s="369"/>
    </row>
    <row r="655" spans="1:11" s="705" customFormat="1" ht="15" customHeight="1" x14ac:dyDescent="0.25">
      <c r="A655" s="369">
        <v>632</v>
      </c>
      <c r="B655" s="369">
        <v>5</v>
      </c>
      <c r="C655" s="722" t="s">
        <v>6097</v>
      </c>
      <c r="D655" s="723" t="s">
        <v>241</v>
      </c>
      <c r="E655" s="724" t="s">
        <v>34</v>
      </c>
      <c r="F655" s="380">
        <v>70</v>
      </c>
      <c r="G655" s="369" t="str">
        <f t="shared" si="17"/>
        <v>Khá</v>
      </c>
      <c r="H655" s="369"/>
    </row>
    <row r="656" spans="1:11" s="705" customFormat="1" ht="15" customHeight="1" x14ac:dyDescent="0.25">
      <c r="A656" s="369">
        <v>633</v>
      </c>
      <c r="B656" s="369">
        <v>6</v>
      </c>
      <c r="C656" s="722" t="s">
        <v>6098</v>
      </c>
      <c r="D656" s="723" t="s">
        <v>69</v>
      </c>
      <c r="E656" s="724" t="s">
        <v>34</v>
      </c>
      <c r="F656" s="380">
        <v>84</v>
      </c>
      <c r="G656" s="369" t="str">
        <f t="shared" si="17"/>
        <v>Tốt</v>
      </c>
      <c r="H656" s="369"/>
    </row>
    <row r="657" spans="1:8" s="705" customFormat="1" ht="15" customHeight="1" x14ac:dyDescent="0.25">
      <c r="A657" s="369">
        <v>634</v>
      </c>
      <c r="B657" s="369">
        <v>7</v>
      </c>
      <c r="C657" s="722" t="s">
        <v>6099</v>
      </c>
      <c r="D657" s="723" t="s">
        <v>36</v>
      </c>
      <c r="E657" s="724" t="s">
        <v>129</v>
      </c>
      <c r="F657" s="380">
        <v>74</v>
      </c>
      <c r="G657" s="369" t="str">
        <f t="shared" si="17"/>
        <v>Khá</v>
      </c>
      <c r="H657" s="369"/>
    </row>
    <row r="658" spans="1:8" s="705" customFormat="1" ht="15" customHeight="1" x14ac:dyDescent="0.25">
      <c r="A658" s="369">
        <v>635</v>
      </c>
      <c r="B658" s="369">
        <v>8</v>
      </c>
      <c r="C658" s="722" t="s">
        <v>6100</v>
      </c>
      <c r="D658" s="723" t="s">
        <v>216</v>
      </c>
      <c r="E658" s="724" t="s">
        <v>199</v>
      </c>
      <c r="F658" s="380">
        <v>73</v>
      </c>
      <c r="G658" s="369" t="str">
        <f t="shared" si="17"/>
        <v>Khá</v>
      </c>
      <c r="H658" s="369"/>
    </row>
    <row r="659" spans="1:8" s="705" customFormat="1" ht="15" customHeight="1" x14ac:dyDescent="0.25">
      <c r="A659" s="369">
        <v>636</v>
      </c>
      <c r="B659" s="369">
        <v>9</v>
      </c>
      <c r="C659" s="722" t="s">
        <v>6101</v>
      </c>
      <c r="D659" s="723" t="s">
        <v>6102</v>
      </c>
      <c r="E659" s="724" t="s">
        <v>199</v>
      </c>
      <c r="F659" s="380">
        <v>82</v>
      </c>
      <c r="G659" s="369" t="str">
        <f t="shared" si="17"/>
        <v>Tốt</v>
      </c>
      <c r="H659" s="369"/>
    </row>
    <row r="660" spans="1:8" s="705" customFormat="1" ht="15" customHeight="1" x14ac:dyDescent="0.25">
      <c r="A660" s="369">
        <v>637</v>
      </c>
      <c r="B660" s="369">
        <v>10</v>
      </c>
      <c r="C660" s="722" t="s">
        <v>6103</v>
      </c>
      <c r="D660" s="723" t="s">
        <v>110</v>
      </c>
      <c r="E660" s="724" t="s">
        <v>6</v>
      </c>
      <c r="F660" s="380">
        <v>81</v>
      </c>
      <c r="G660" s="369" t="str">
        <f t="shared" si="17"/>
        <v>Tốt</v>
      </c>
      <c r="H660" s="369"/>
    </row>
    <row r="661" spans="1:8" s="710" customFormat="1" ht="15" customHeight="1" x14ac:dyDescent="0.25">
      <c r="A661" s="369">
        <v>638</v>
      </c>
      <c r="B661" s="369">
        <v>11</v>
      </c>
      <c r="C661" s="725" t="s">
        <v>6104</v>
      </c>
      <c r="D661" s="726" t="s">
        <v>242</v>
      </c>
      <c r="E661" s="727" t="s">
        <v>6105</v>
      </c>
      <c r="F661" s="380">
        <v>76</v>
      </c>
      <c r="G661" s="369" t="str">
        <f t="shared" si="17"/>
        <v>Khá</v>
      </c>
      <c r="H661" s="369"/>
    </row>
    <row r="662" spans="1:8" s="705" customFormat="1" ht="15" customHeight="1" x14ac:dyDescent="0.25">
      <c r="A662" s="369">
        <v>639</v>
      </c>
      <c r="B662" s="369">
        <v>12</v>
      </c>
      <c r="C662" s="722" t="s">
        <v>6106</v>
      </c>
      <c r="D662" s="723" t="s">
        <v>6107</v>
      </c>
      <c r="E662" s="724" t="s">
        <v>304</v>
      </c>
      <c r="F662" s="380">
        <v>79</v>
      </c>
      <c r="G662" s="369" t="str">
        <f t="shared" si="17"/>
        <v>Khá</v>
      </c>
      <c r="H662" s="369"/>
    </row>
    <row r="663" spans="1:8" s="705" customFormat="1" ht="15" customHeight="1" x14ac:dyDescent="0.25">
      <c r="A663" s="369">
        <v>640</v>
      </c>
      <c r="B663" s="369">
        <v>13</v>
      </c>
      <c r="C663" s="722" t="s">
        <v>6108</v>
      </c>
      <c r="D663" s="723" t="s">
        <v>102</v>
      </c>
      <c r="E663" s="724" t="s">
        <v>142</v>
      </c>
      <c r="F663" s="380">
        <v>80</v>
      </c>
      <c r="G663" s="369" t="str">
        <f t="shared" si="17"/>
        <v>Tốt</v>
      </c>
      <c r="H663" s="369"/>
    </row>
    <row r="664" spans="1:8" s="705" customFormat="1" ht="15" customHeight="1" x14ac:dyDescent="0.25">
      <c r="A664" s="369">
        <v>641</v>
      </c>
      <c r="B664" s="369">
        <v>14</v>
      </c>
      <c r="C664" s="722" t="s">
        <v>6109</v>
      </c>
      <c r="D664" s="723" t="s">
        <v>1858</v>
      </c>
      <c r="E664" s="724" t="s">
        <v>38</v>
      </c>
      <c r="F664" s="380">
        <v>80</v>
      </c>
      <c r="G664" s="369" t="str">
        <f t="shared" si="17"/>
        <v>Tốt</v>
      </c>
      <c r="H664" s="369"/>
    </row>
    <row r="665" spans="1:8" s="705" customFormat="1" ht="15" customHeight="1" x14ac:dyDescent="0.25">
      <c r="A665" s="369">
        <v>642</v>
      </c>
      <c r="B665" s="369">
        <v>15</v>
      </c>
      <c r="C665" s="722" t="s">
        <v>6110</v>
      </c>
      <c r="D665" s="723" t="s">
        <v>560</v>
      </c>
      <c r="E665" s="724" t="s">
        <v>38</v>
      </c>
      <c r="F665" s="380">
        <v>79</v>
      </c>
      <c r="G665" s="369" t="str">
        <f t="shared" si="17"/>
        <v>Khá</v>
      </c>
      <c r="H665" s="369"/>
    </row>
    <row r="666" spans="1:8" s="705" customFormat="1" ht="15" customHeight="1" x14ac:dyDescent="0.25">
      <c r="A666" s="369">
        <v>643</v>
      </c>
      <c r="B666" s="369">
        <v>16</v>
      </c>
      <c r="C666" s="722" t="s">
        <v>6111</v>
      </c>
      <c r="D666" s="723" t="s">
        <v>354</v>
      </c>
      <c r="E666" s="724" t="s">
        <v>39</v>
      </c>
      <c r="F666" s="380">
        <v>77</v>
      </c>
      <c r="G666" s="369" t="str">
        <f t="shared" si="17"/>
        <v>Khá</v>
      </c>
      <c r="H666" s="369"/>
    </row>
    <row r="667" spans="1:8" s="705" customFormat="1" ht="15" customHeight="1" x14ac:dyDescent="0.25">
      <c r="A667" s="369">
        <v>644</v>
      </c>
      <c r="B667" s="369">
        <v>17</v>
      </c>
      <c r="C667" s="722" t="s">
        <v>6112</v>
      </c>
      <c r="D667" s="723" t="s">
        <v>6113</v>
      </c>
      <c r="E667" s="724" t="s">
        <v>7</v>
      </c>
      <c r="F667" s="380">
        <v>72</v>
      </c>
      <c r="G667" s="369" t="str">
        <f t="shared" si="17"/>
        <v>Khá</v>
      </c>
      <c r="H667" s="369"/>
    </row>
    <row r="668" spans="1:8" s="705" customFormat="1" ht="15" customHeight="1" x14ac:dyDescent="0.25">
      <c r="A668" s="369">
        <v>645</v>
      </c>
      <c r="B668" s="369">
        <v>18</v>
      </c>
      <c r="C668" s="722" t="s">
        <v>6114</v>
      </c>
      <c r="D668" s="723" t="s">
        <v>18</v>
      </c>
      <c r="E668" s="724" t="s">
        <v>41</v>
      </c>
      <c r="F668" s="380">
        <v>80</v>
      </c>
      <c r="G668" s="369" t="str">
        <f t="shared" si="17"/>
        <v>Tốt</v>
      </c>
      <c r="H668" s="369"/>
    </row>
    <row r="669" spans="1:8" s="705" customFormat="1" ht="15" customHeight="1" x14ac:dyDescent="0.25">
      <c r="A669" s="369">
        <v>646</v>
      </c>
      <c r="B669" s="369">
        <v>19</v>
      </c>
      <c r="C669" s="722" t="s">
        <v>6115</v>
      </c>
      <c r="D669" s="723" t="s">
        <v>242</v>
      </c>
      <c r="E669" s="724" t="s">
        <v>95</v>
      </c>
      <c r="F669" s="380">
        <v>80</v>
      </c>
      <c r="G669" s="369" t="str">
        <f t="shared" si="17"/>
        <v>Tốt</v>
      </c>
      <c r="H669" s="369"/>
    </row>
    <row r="670" spans="1:8" s="705" customFormat="1" ht="15" customHeight="1" x14ac:dyDescent="0.25">
      <c r="A670" s="369">
        <v>647</v>
      </c>
      <c r="B670" s="369">
        <v>20</v>
      </c>
      <c r="C670" s="722" t="s">
        <v>6116</v>
      </c>
      <c r="D670" s="723" t="s">
        <v>3593</v>
      </c>
      <c r="E670" s="724" t="s">
        <v>95</v>
      </c>
      <c r="F670" s="380">
        <v>72</v>
      </c>
      <c r="G670" s="369" t="str">
        <f t="shared" si="17"/>
        <v>Khá</v>
      </c>
      <c r="H670" s="369"/>
    </row>
    <row r="671" spans="1:8" s="705" customFormat="1" ht="15" customHeight="1" x14ac:dyDescent="0.25">
      <c r="A671" s="369">
        <v>648</v>
      </c>
      <c r="B671" s="369">
        <v>21</v>
      </c>
      <c r="C671" s="722" t="s">
        <v>6117</v>
      </c>
      <c r="D671" s="723" t="s">
        <v>6118</v>
      </c>
      <c r="E671" s="724" t="s">
        <v>15</v>
      </c>
      <c r="F671" s="380">
        <v>82</v>
      </c>
      <c r="G671" s="369" t="str">
        <f t="shared" si="17"/>
        <v>Tốt</v>
      </c>
      <c r="H671" s="369"/>
    </row>
    <row r="672" spans="1:8" s="705" customFormat="1" ht="15" customHeight="1" x14ac:dyDescent="0.25">
      <c r="A672" s="369">
        <v>649</v>
      </c>
      <c r="B672" s="369">
        <v>22</v>
      </c>
      <c r="C672" s="722" t="s">
        <v>6119</v>
      </c>
      <c r="D672" s="723" t="s">
        <v>6120</v>
      </c>
      <c r="E672" s="724" t="s">
        <v>47</v>
      </c>
      <c r="F672" s="380">
        <v>73</v>
      </c>
      <c r="G672" s="369" t="str">
        <f t="shared" si="17"/>
        <v>Khá</v>
      </c>
      <c r="H672" s="369"/>
    </row>
    <row r="673" spans="1:8" s="705" customFormat="1" ht="15" customHeight="1" x14ac:dyDescent="0.25">
      <c r="A673" s="369">
        <v>650</v>
      </c>
      <c r="B673" s="369">
        <v>23</v>
      </c>
      <c r="C673" s="722" t="s">
        <v>6121</v>
      </c>
      <c r="D673" s="723" t="s">
        <v>5764</v>
      </c>
      <c r="E673" s="724" t="s">
        <v>76</v>
      </c>
      <c r="F673" s="380">
        <v>72</v>
      </c>
      <c r="G673" s="369" t="str">
        <f t="shared" si="17"/>
        <v>Khá</v>
      </c>
      <c r="H673" s="369"/>
    </row>
    <row r="674" spans="1:8" s="705" customFormat="1" ht="15" customHeight="1" x14ac:dyDescent="0.25">
      <c r="A674" s="369">
        <v>651</v>
      </c>
      <c r="B674" s="369">
        <v>24</v>
      </c>
      <c r="C674" s="722" t="s">
        <v>6122</v>
      </c>
      <c r="D674" s="723" t="s">
        <v>242</v>
      </c>
      <c r="E674" s="724" t="s">
        <v>190</v>
      </c>
      <c r="F674" s="380">
        <v>80</v>
      </c>
      <c r="G674" s="369" t="str">
        <f t="shared" si="17"/>
        <v>Tốt</v>
      </c>
      <c r="H674" s="369"/>
    </row>
    <row r="675" spans="1:8" s="705" customFormat="1" ht="15" customHeight="1" x14ac:dyDescent="0.25">
      <c r="A675" s="369">
        <v>652</v>
      </c>
      <c r="B675" s="369">
        <v>25</v>
      </c>
      <c r="C675" s="722" t="s">
        <v>6123</v>
      </c>
      <c r="D675" s="723" t="s">
        <v>2579</v>
      </c>
      <c r="E675" s="724" t="s">
        <v>156</v>
      </c>
      <c r="F675" s="380">
        <v>72</v>
      </c>
      <c r="G675" s="369" t="str">
        <f t="shared" si="17"/>
        <v>Khá</v>
      </c>
      <c r="H675" s="369"/>
    </row>
    <row r="676" spans="1:8" s="705" customFormat="1" ht="15" customHeight="1" x14ac:dyDescent="0.25">
      <c r="A676" s="369">
        <v>653</v>
      </c>
      <c r="B676" s="369">
        <v>26</v>
      </c>
      <c r="C676" s="722" t="s">
        <v>6124</v>
      </c>
      <c r="D676" s="723" t="s">
        <v>48</v>
      </c>
      <c r="E676" s="724" t="s">
        <v>21</v>
      </c>
      <c r="F676" s="380">
        <v>79</v>
      </c>
      <c r="G676" s="369" t="str">
        <f t="shared" si="17"/>
        <v>Khá</v>
      </c>
      <c r="H676" s="369"/>
    </row>
    <row r="677" spans="1:8" s="705" customFormat="1" ht="15" customHeight="1" x14ac:dyDescent="0.25">
      <c r="A677" s="369">
        <v>654</v>
      </c>
      <c r="B677" s="369">
        <v>27</v>
      </c>
      <c r="C677" s="722" t="s">
        <v>6125</v>
      </c>
      <c r="D677" s="723" t="s">
        <v>403</v>
      </c>
      <c r="E677" s="724" t="s">
        <v>21</v>
      </c>
      <c r="F677" s="380">
        <v>78</v>
      </c>
      <c r="G677" s="369" t="str">
        <f t="shared" si="17"/>
        <v>Khá</v>
      </c>
      <c r="H677" s="369"/>
    </row>
    <row r="678" spans="1:8" s="705" customFormat="1" ht="15" customHeight="1" x14ac:dyDescent="0.25">
      <c r="A678" s="369">
        <v>655</v>
      </c>
      <c r="B678" s="369">
        <v>28</v>
      </c>
      <c r="C678" s="722" t="s">
        <v>6126</v>
      </c>
      <c r="D678" s="723" t="s">
        <v>6127</v>
      </c>
      <c r="E678" s="724" t="s">
        <v>54</v>
      </c>
      <c r="F678" s="380">
        <v>78</v>
      </c>
      <c r="G678" s="369" t="str">
        <f t="shared" si="17"/>
        <v>Khá</v>
      </c>
      <c r="H678" s="369"/>
    </row>
    <row r="679" spans="1:8" s="705" customFormat="1" ht="15" customHeight="1" x14ac:dyDescent="0.25">
      <c r="A679" s="369">
        <v>656</v>
      </c>
      <c r="B679" s="369">
        <v>29</v>
      </c>
      <c r="C679" s="722" t="s">
        <v>6128</v>
      </c>
      <c r="D679" s="723" t="s">
        <v>150</v>
      </c>
      <c r="E679" s="724" t="s">
        <v>54</v>
      </c>
      <c r="F679" s="380">
        <v>86</v>
      </c>
      <c r="G679" s="369" t="str">
        <f t="shared" si="17"/>
        <v>Tốt</v>
      </c>
      <c r="H679" s="369"/>
    </row>
    <row r="680" spans="1:8" s="705" customFormat="1" ht="15" customHeight="1" x14ac:dyDescent="0.25">
      <c r="A680" s="369">
        <v>657</v>
      </c>
      <c r="B680" s="369">
        <v>30</v>
      </c>
      <c r="C680" s="722" t="s">
        <v>6129</v>
      </c>
      <c r="D680" s="723" t="s">
        <v>46</v>
      </c>
      <c r="E680" s="724" t="s">
        <v>54</v>
      </c>
      <c r="F680" s="380">
        <v>78</v>
      </c>
      <c r="G680" s="369" t="str">
        <f t="shared" si="17"/>
        <v>Khá</v>
      </c>
      <c r="H680" s="369"/>
    </row>
    <row r="681" spans="1:8" s="705" customFormat="1" ht="15" customHeight="1" x14ac:dyDescent="0.25">
      <c r="A681" s="369">
        <v>658</v>
      </c>
      <c r="B681" s="369">
        <v>31</v>
      </c>
      <c r="C681" s="722" t="s">
        <v>6130</v>
      </c>
      <c r="D681" s="723" t="s">
        <v>6131</v>
      </c>
      <c r="E681" s="724" t="s">
        <v>54</v>
      </c>
      <c r="F681" s="380">
        <v>80</v>
      </c>
      <c r="G681" s="369" t="str">
        <f t="shared" si="17"/>
        <v>Tốt</v>
      </c>
      <c r="H681" s="369"/>
    </row>
    <row r="682" spans="1:8" s="705" customFormat="1" ht="15" customHeight="1" x14ac:dyDescent="0.25">
      <c r="A682" s="369">
        <v>659</v>
      </c>
      <c r="B682" s="369">
        <v>32</v>
      </c>
      <c r="C682" s="722" t="s">
        <v>6132</v>
      </c>
      <c r="D682" s="723" t="s">
        <v>254</v>
      </c>
      <c r="E682" s="724" t="s">
        <v>98</v>
      </c>
      <c r="F682" s="380">
        <v>70</v>
      </c>
      <c r="G682" s="369" t="str">
        <f t="shared" si="17"/>
        <v>Khá</v>
      </c>
      <c r="H682" s="369"/>
    </row>
    <row r="683" spans="1:8" s="705" customFormat="1" ht="15" customHeight="1" x14ac:dyDescent="0.25">
      <c r="A683" s="369">
        <v>660</v>
      </c>
      <c r="B683" s="369">
        <v>33</v>
      </c>
      <c r="C683" s="722" t="s">
        <v>6133</v>
      </c>
      <c r="D683" s="723" t="s">
        <v>94</v>
      </c>
      <c r="E683" s="724" t="s">
        <v>215</v>
      </c>
      <c r="F683" s="380">
        <v>80</v>
      </c>
      <c r="G683" s="369" t="str">
        <f t="shared" si="17"/>
        <v>Tốt</v>
      </c>
      <c r="H683" s="369"/>
    </row>
    <row r="684" spans="1:8" s="705" customFormat="1" ht="15" customHeight="1" x14ac:dyDescent="0.25">
      <c r="A684" s="369">
        <v>661</v>
      </c>
      <c r="B684" s="369">
        <v>34</v>
      </c>
      <c r="C684" s="722" t="s">
        <v>6134</v>
      </c>
      <c r="D684" s="723" t="s">
        <v>339</v>
      </c>
      <c r="E684" s="724" t="s">
        <v>8</v>
      </c>
      <c r="F684" s="380">
        <v>82</v>
      </c>
      <c r="G684" s="369" t="str">
        <f t="shared" si="17"/>
        <v>Tốt</v>
      </c>
      <c r="H684" s="369"/>
    </row>
    <row r="685" spans="1:8" s="705" customFormat="1" ht="15" customHeight="1" x14ac:dyDescent="0.25">
      <c r="A685" s="369">
        <v>662</v>
      </c>
      <c r="B685" s="369">
        <v>35</v>
      </c>
      <c r="C685" s="722" t="s">
        <v>6135</v>
      </c>
      <c r="D685" s="723" t="s">
        <v>506</v>
      </c>
      <c r="E685" s="724" t="s">
        <v>8</v>
      </c>
      <c r="F685" s="380">
        <v>80</v>
      </c>
      <c r="G685" s="369" t="str">
        <f t="shared" si="17"/>
        <v>Tốt</v>
      </c>
      <c r="H685" s="369"/>
    </row>
    <row r="686" spans="1:8" s="705" customFormat="1" ht="15" customHeight="1" x14ac:dyDescent="0.25">
      <c r="A686" s="369">
        <v>663</v>
      </c>
      <c r="B686" s="369">
        <v>36</v>
      </c>
      <c r="C686" s="722" t="s">
        <v>6136</v>
      </c>
      <c r="D686" s="723" t="s">
        <v>6137</v>
      </c>
      <c r="E686" s="724" t="s">
        <v>8</v>
      </c>
      <c r="F686" s="380">
        <v>79</v>
      </c>
      <c r="G686" s="369" t="str">
        <f t="shared" si="17"/>
        <v>Khá</v>
      </c>
      <c r="H686" s="369"/>
    </row>
    <row r="687" spans="1:8" s="705" customFormat="1" ht="15" customHeight="1" x14ac:dyDescent="0.25">
      <c r="A687" s="369">
        <v>664</v>
      </c>
      <c r="B687" s="369">
        <v>37</v>
      </c>
      <c r="C687" s="722" t="s">
        <v>6138</v>
      </c>
      <c r="D687" s="723" t="s">
        <v>285</v>
      </c>
      <c r="E687" s="724" t="s">
        <v>25</v>
      </c>
      <c r="F687" s="380">
        <v>81</v>
      </c>
      <c r="G687" s="369" t="str">
        <f t="shared" si="17"/>
        <v>Tốt</v>
      </c>
      <c r="H687" s="369"/>
    </row>
    <row r="688" spans="1:8" s="705" customFormat="1" ht="15" customHeight="1" x14ac:dyDescent="0.25">
      <c r="A688" s="369">
        <v>665</v>
      </c>
      <c r="B688" s="369">
        <v>38</v>
      </c>
      <c r="C688" s="722" t="s">
        <v>6139</v>
      </c>
      <c r="D688" s="723" t="s">
        <v>4792</v>
      </c>
      <c r="E688" s="724" t="s">
        <v>80</v>
      </c>
      <c r="F688" s="380">
        <v>85</v>
      </c>
      <c r="G688" s="369" t="str">
        <f t="shared" si="17"/>
        <v>Tốt</v>
      </c>
      <c r="H688" s="369"/>
    </row>
    <row r="689" spans="1:8" s="705" customFormat="1" ht="15" customHeight="1" x14ac:dyDescent="0.25">
      <c r="A689" s="369">
        <v>666</v>
      </c>
      <c r="B689" s="369">
        <v>39</v>
      </c>
      <c r="C689" s="722" t="s">
        <v>6140</v>
      </c>
      <c r="D689" s="723" t="s">
        <v>2180</v>
      </c>
      <c r="E689" s="724" t="s">
        <v>22</v>
      </c>
      <c r="F689" s="380">
        <v>83</v>
      </c>
      <c r="G689" s="369" t="str">
        <f t="shared" si="17"/>
        <v>Tốt</v>
      </c>
      <c r="H689" s="369"/>
    </row>
    <row r="690" spans="1:8" s="705" customFormat="1" ht="15" customHeight="1" x14ac:dyDescent="0.25">
      <c r="A690" s="369">
        <v>667</v>
      </c>
      <c r="B690" s="369">
        <v>40</v>
      </c>
      <c r="C690" s="722" t="s">
        <v>6141</v>
      </c>
      <c r="D690" s="723" t="s">
        <v>159</v>
      </c>
      <c r="E690" s="724" t="s">
        <v>147</v>
      </c>
      <c r="F690" s="380">
        <v>79</v>
      </c>
      <c r="G690" s="369" t="str">
        <f t="shared" si="17"/>
        <v>Khá</v>
      </c>
      <c r="H690" s="369"/>
    </row>
    <row r="691" spans="1:8" s="705" customFormat="1" ht="15" customHeight="1" x14ac:dyDescent="0.25">
      <c r="A691" s="369">
        <v>668</v>
      </c>
      <c r="B691" s="369">
        <v>41</v>
      </c>
      <c r="C691" s="722" t="s">
        <v>6142</v>
      </c>
      <c r="D691" s="723" t="s">
        <v>185</v>
      </c>
      <c r="E691" s="724" t="s">
        <v>2131</v>
      </c>
      <c r="F691" s="380">
        <v>80</v>
      </c>
      <c r="G691" s="369" t="str">
        <f t="shared" si="17"/>
        <v>Tốt</v>
      </c>
      <c r="H691" s="369"/>
    </row>
    <row r="692" spans="1:8" s="705" customFormat="1" ht="15" customHeight="1" x14ac:dyDescent="0.25">
      <c r="A692" s="369">
        <v>669</v>
      </c>
      <c r="B692" s="369">
        <v>42</v>
      </c>
      <c r="C692" s="722" t="s">
        <v>6143</v>
      </c>
      <c r="D692" s="723" t="s">
        <v>6144</v>
      </c>
      <c r="E692" s="724" t="s">
        <v>26</v>
      </c>
      <c r="F692" s="380">
        <v>80</v>
      </c>
      <c r="G692" s="369" t="str">
        <f t="shared" si="17"/>
        <v>Tốt</v>
      </c>
      <c r="H692" s="369"/>
    </row>
    <row r="693" spans="1:8" s="705" customFormat="1" ht="15" customHeight="1" x14ac:dyDescent="0.25">
      <c r="A693" s="369">
        <v>670</v>
      </c>
      <c r="B693" s="369">
        <v>43</v>
      </c>
      <c r="C693" s="722" t="s">
        <v>6145</v>
      </c>
      <c r="D693" s="723" t="s">
        <v>6146</v>
      </c>
      <c r="E693" s="724" t="s">
        <v>26</v>
      </c>
      <c r="F693" s="380">
        <v>79</v>
      </c>
      <c r="G693" s="369" t="str">
        <f t="shared" si="17"/>
        <v>Khá</v>
      </c>
      <c r="H693" s="369"/>
    </row>
    <row r="694" spans="1:8" s="705" customFormat="1" ht="15" customHeight="1" x14ac:dyDescent="0.25">
      <c r="A694" s="369">
        <v>671</v>
      </c>
      <c r="B694" s="369">
        <v>44</v>
      </c>
      <c r="C694" s="722" t="s">
        <v>6147</v>
      </c>
      <c r="D694" s="723" t="s">
        <v>1426</v>
      </c>
      <c r="E694" s="724" t="s">
        <v>26</v>
      </c>
      <c r="F694" s="380">
        <v>80</v>
      </c>
      <c r="G694" s="369" t="str">
        <f t="shared" si="17"/>
        <v>Tốt</v>
      </c>
      <c r="H694" s="369"/>
    </row>
    <row r="695" spans="1:8" s="705" customFormat="1" ht="15" customHeight="1" x14ac:dyDescent="0.25">
      <c r="A695" s="369">
        <v>672</v>
      </c>
      <c r="B695" s="369">
        <v>45</v>
      </c>
      <c r="C695" s="722" t="s">
        <v>6148</v>
      </c>
      <c r="D695" s="723" t="s">
        <v>332</v>
      </c>
      <c r="E695" s="724" t="s">
        <v>26</v>
      </c>
      <c r="F695" s="380">
        <v>91</v>
      </c>
      <c r="G695" s="369" t="str">
        <f t="shared" si="17"/>
        <v>Xuất sắc</v>
      </c>
      <c r="H695" s="369"/>
    </row>
    <row r="696" spans="1:8" s="705" customFormat="1" ht="15" customHeight="1" x14ac:dyDescent="0.25">
      <c r="A696" s="369">
        <v>673</v>
      </c>
      <c r="B696" s="369">
        <v>46</v>
      </c>
      <c r="C696" s="722" t="s">
        <v>6149</v>
      </c>
      <c r="D696" s="723" t="s">
        <v>1874</v>
      </c>
      <c r="E696" s="724" t="s">
        <v>148</v>
      </c>
      <c r="F696" s="380">
        <v>80</v>
      </c>
      <c r="G696" s="369" t="str">
        <f t="shared" si="17"/>
        <v>Tốt</v>
      </c>
      <c r="H696" s="369"/>
    </row>
    <row r="697" spans="1:8" s="705" customFormat="1" ht="15" customHeight="1" x14ac:dyDescent="0.25">
      <c r="A697" s="369">
        <v>674</v>
      </c>
      <c r="B697" s="369">
        <v>47</v>
      </c>
      <c r="C697" s="722" t="s">
        <v>6150</v>
      </c>
      <c r="D697" s="723" t="s">
        <v>6151</v>
      </c>
      <c r="E697" s="724" t="s">
        <v>180</v>
      </c>
      <c r="F697" s="380">
        <v>72</v>
      </c>
      <c r="G697" s="369" t="str">
        <f t="shared" si="17"/>
        <v>Khá</v>
      </c>
      <c r="H697" s="369"/>
    </row>
    <row r="698" spans="1:8" s="705" customFormat="1" ht="15" customHeight="1" x14ac:dyDescent="0.25">
      <c r="A698" s="369">
        <v>675</v>
      </c>
      <c r="B698" s="369">
        <v>48</v>
      </c>
      <c r="C698" s="722" t="s">
        <v>6152</v>
      </c>
      <c r="D698" s="723" t="s">
        <v>6153</v>
      </c>
      <c r="E698" s="724" t="s">
        <v>244</v>
      </c>
      <c r="F698" s="380">
        <v>70</v>
      </c>
      <c r="G698" s="369" t="str">
        <f t="shared" si="17"/>
        <v>Khá</v>
      </c>
      <c r="H698" s="369"/>
    </row>
    <row r="699" spans="1:8" s="705" customFormat="1" ht="15" customHeight="1" x14ac:dyDescent="0.25">
      <c r="A699" s="369">
        <v>676</v>
      </c>
      <c r="B699" s="369">
        <v>49</v>
      </c>
      <c r="C699" s="722" t="s">
        <v>6154</v>
      </c>
      <c r="D699" s="723" t="s">
        <v>6155</v>
      </c>
      <c r="E699" s="724" t="s">
        <v>11</v>
      </c>
      <c r="F699" s="380">
        <v>89</v>
      </c>
      <c r="G699" s="369" t="str">
        <f t="shared" si="17"/>
        <v>Tốt</v>
      </c>
      <c r="H699" s="369"/>
    </row>
    <row r="700" spans="1:8" s="705" customFormat="1" ht="15" customHeight="1" x14ac:dyDescent="0.25">
      <c r="A700" s="369">
        <v>677</v>
      </c>
      <c r="B700" s="369">
        <v>50</v>
      </c>
      <c r="C700" s="722" t="s">
        <v>6156</v>
      </c>
      <c r="D700" s="723" t="s">
        <v>703</v>
      </c>
      <c r="E700" s="724" t="s">
        <v>11</v>
      </c>
      <c r="F700" s="380">
        <v>80</v>
      </c>
      <c r="G700" s="369" t="str">
        <f t="shared" si="17"/>
        <v>Tốt</v>
      </c>
      <c r="H700" s="369"/>
    </row>
    <row r="701" spans="1:8" s="705" customFormat="1" ht="15" customHeight="1" x14ac:dyDescent="0.25">
      <c r="A701" s="369">
        <v>678</v>
      </c>
      <c r="B701" s="369">
        <v>51</v>
      </c>
      <c r="C701" s="722" t="s">
        <v>6157</v>
      </c>
      <c r="D701" s="723" t="s">
        <v>6158</v>
      </c>
      <c r="E701" s="724" t="s">
        <v>11</v>
      </c>
      <c r="F701" s="380">
        <v>74</v>
      </c>
      <c r="G701" s="369" t="str">
        <f t="shared" si="17"/>
        <v>Khá</v>
      </c>
      <c r="H701" s="369"/>
    </row>
    <row r="702" spans="1:8" s="705" customFormat="1" ht="15" customHeight="1" x14ac:dyDescent="0.25">
      <c r="A702" s="369">
        <v>679</v>
      </c>
      <c r="B702" s="369">
        <v>52</v>
      </c>
      <c r="C702" s="722" t="s">
        <v>6159</v>
      </c>
      <c r="D702" s="723" t="s">
        <v>933</v>
      </c>
      <c r="E702" s="724" t="s">
        <v>61</v>
      </c>
      <c r="F702" s="380">
        <v>72</v>
      </c>
      <c r="G702" s="369" t="str">
        <f t="shared" si="17"/>
        <v>Khá</v>
      </c>
      <c r="H702" s="369"/>
    </row>
    <row r="703" spans="1:8" s="705" customFormat="1" ht="15" customHeight="1" x14ac:dyDescent="0.25">
      <c r="A703" s="369"/>
      <c r="B703" s="369"/>
      <c r="C703" s="378" t="s">
        <v>6160</v>
      </c>
      <c r="D703" s="380"/>
      <c r="E703" s="381"/>
      <c r="F703" s="380"/>
      <c r="G703" s="380"/>
      <c r="H703" s="369"/>
    </row>
    <row r="704" spans="1:8" s="705" customFormat="1" ht="15" customHeight="1" x14ac:dyDescent="0.25">
      <c r="A704" s="369">
        <v>680</v>
      </c>
      <c r="B704" s="369">
        <v>1</v>
      </c>
      <c r="C704" s="389" t="s">
        <v>6161</v>
      </c>
      <c r="D704" s="389" t="s">
        <v>6162</v>
      </c>
      <c r="E704" s="389" t="s">
        <v>34</v>
      </c>
      <c r="F704" s="380">
        <v>60</v>
      </c>
      <c r="G704" s="369" t="str">
        <f t="shared" si="17"/>
        <v>Trung bình</v>
      </c>
      <c r="H704" s="369"/>
    </row>
    <row r="705" spans="1:8" s="705" customFormat="1" ht="15" customHeight="1" x14ac:dyDescent="0.25">
      <c r="A705" s="369">
        <v>681</v>
      </c>
      <c r="B705" s="369">
        <v>2</v>
      </c>
      <c r="C705" s="389" t="s">
        <v>6163</v>
      </c>
      <c r="D705" s="389" t="s">
        <v>444</v>
      </c>
      <c r="E705" s="389" t="s">
        <v>391</v>
      </c>
      <c r="F705" s="380">
        <v>86</v>
      </c>
      <c r="G705" s="369" t="str">
        <f t="shared" si="17"/>
        <v>Tốt</v>
      </c>
      <c r="H705" s="369"/>
    </row>
    <row r="706" spans="1:8" s="705" customFormat="1" ht="15" customHeight="1" x14ac:dyDescent="0.25">
      <c r="A706" s="369">
        <v>682</v>
      </c>
      <c r="B706" s="369">
        <v>3</v>
      </c>
      <c r="C706" s="389" t="s">
        <v>6164</v>
      </c>
      <c r="D706" s="389" t="s">
        <v>2037</v>
      </c>
      <c r="E706" s="389" t="s">
        <v>439</v>
      </c>
      <c r="F706" s="380">
        <v>80</v>
      </c>
      <c r="G706" s="369" t="str">
        <f t="shared" si="17"/>
        <v>Tốt</v>
      </c>
      <c r="H706" s="369"/>
    </row>
    <row r="707" spans="1:8" s="705" customFormat="1" ht="15" customHeight="1" x14ac:dyDescent="0.25">
      <c r="A707" s="369">
        <v>683</v>
      </c>
      <c r="B707" s="369">
        <v>4</v>
      </c>
      <c r="C707" s="389" t="s">
        <v>6165</v>
      </c>
      <c r="D707" s="389" t="s">
        <v>1619</v>
      </c>
      <c r="E707" s="389" t="s">
        <v>154</v>
      </c>
      <c r="F707" s="380">
        <v>80</v>
      </c>
      <c r="G707" s="369" t="str">
        <f t="shared" si="17"/>
        <v>Tốt</v>
      </c>
      <c r="H707" s="369"/>
    </row>
    <row r="708" spans="1:8" s="705" customFormat="1" ht="15" customHeight="1" x14ac:dyDescent="0.25">
      <c r="A708" s="369">
        <v>684</v>
      </c>
      <c r="B708" s="369">
        <v>5</v>
      </c>
      <c r="C708" s="389" t="s">
        <v>6166</v>
      </c>
      <c r="D708" s="389" t="s">
        <v>6167</v>
      </c>
      <c r="E708" s="389" t="s">
        <v>45</v>
      </c>
      <c r="F708" s="380">
        <v>60</v>
      </c>
      <c r="G708" s="369" t="str">
        <f t="shared" si="17"/>
        <v>Trung bình</v>
      </c>
      <c r="H708" s="369"/>
    </row>
    <row r="709" spans="1:8" s="705" customFormat="1" ht="15" customHeight="1" x14ac:dyDescent="0.25">
      <c r="A709" s="369">
        <v>685</v>
      </c>
      <c r="B709" s="369">
        <v>6</v>
      </c>
      <c r="C709" s="389" t="s">
        <v>6168</v>
      </c>
      <c r="D709" s="389" t="s">
        <v>18</v>
      </c>
      <c r="E709" s="389" t="s">
        <v>317</v>
      </c>
      <c r="F709" s="380">
        <v>87</v>
      </c>
      <c r="G709" s="369" t="str">
        <f t="shared" si="17"/>
        <v>Tốt</v>
      </c>
      <c r="H709" s="369"/>
    </row>
    <row r="710" spans="1:8" s="705" customFormat="1" ht="15" customHeight="1" x14ac:dyDescent="0.25">
      <c r="A710" s="369">
        <v>686</v>
      </c>
      <c r="B710" s="369">
        <v>7</v>
      </c>
      <c r="C710" s="389" t="s">
        <v>6169</v>
      </c>
      <c r="D710" s="389" t="s">
        <v>6170</v>
      </c>
      <c r="E710" s="389" t="s">
        <v>324</v>
      </c>
      <c r="F710" s="380">
        <v>76</v>
      </c>
      <c r="G710" s="369" t="str">
        <f t="shared" si="17"/>
        <v>Khá</v>
      </c>
      <c r="H710" s="369"/>
    </row>
    <row r="711" spans="1:8" s="705" customFormat="1" ht="15" customHeight="1" x14ac:dyDescent="0.25">
      <c r="A711" s="369">
        <v>687</v>
      </c>
      <c r="B711" s="369">
        <v>8</v>
      </c>
      <c r="C711" s="389" t="s">
        <v>6171</v>
      </c>
      <c r="D711" s="389" t="s">
        <v>3776</v>
      </c>
      <c r="E711" s="389" t="s">
        <v>156</v>
      </c>
      <c r="F711" s="380">
        <v>85</v>
      </c>
      <c r="G711" s="369" t="str">
        <f t="shared" si="17"/>
        <v>Tốt</v>
      </c>
      <c r="H711" s="369"/>
    </row>
    <row r="712" spans="1:8" s="705" customFormat="1" ht="15" customHeight="1" x14ac:dyDescent="0.25">
      <c r="A712" s="369">
        <v>688</v>
      </c>
      <c r="B712" s="369">
        <v>9</v>
      </c>
      <c r="C712" s="389" t="s">
        <v>4459</v>
      </c>
      <c r="D712" s="389" t="s">
        <v>2174</v>
      </c>
      <c r="E712" s="389" t="s">
        <v>21</v>
      </c>
      <c r="F712" s="380"/>
      <c r="G712" s="719" t="s">
        <v>6172</v>
      </c>
      <c r="H712" s="720"/>
    </row>
    <row r="713" spans="1:8" s="705" customFormat="1" ht="15" customHeight="1" x14ac:dyDescent="0.25">
      <c r="A713" s="369">
        <v>689</v>
      </c>
      <c r="B713" s="369">
        <v>10</v>
      </c>
      <c r="C713" s="389" t="s">
        <v>4462</v>
      </c>
      <c r="D713" s="389" t="s">
        <v>815</v>
      </c>
      <c r="E713" s="389" t="s">
        <v>54</v>
      </c>
      <c r="F713" s="380"/>
      <c r="G713" s="719" t="s">
        <v>6172</v>
      </c>
      <c r="H713" s="720"/>
    </row>
    <row r="714" spans="1:8" s="705" customFormat="1" ht="15" customHeight="1" x14ac:dyDescent="0.25">
      <c r="A714" s="369">
        <v>690</v>
      </c>
      <c r="B714" s="369">
        <v>11</v>
      </c>
      <c r="C714" s="389" t="s">
        <v>6173</v>
      </c>
      <c r="D714" s="389" t="s">
        <v>6174</v>
      </c>
      <c r="E714" s="389" t="s">
        <v>100</v>
      </c>
      <c r="F714" s="380">
        <v>86</v>
      </c>
      <c r="G714" s="369" t="str">
        <f t="shared" si="17"/>
        <v>Tốt</v>
      </c>
      <c r="H714" s="369"/>
    </row>
    <row r="715" spans="1:8" s="705" customFormat="1" ht="15" customHeight="1" x14ac:dyDescent="0.25">
      <c r="A715" s="369">
        <v>691</v>
      </c>
      <c r="B715" s="369">
        <v>12</v>
      </c>
      <c r="C715" s="389" t="s">
        <v>6175</v>
      </c>
      <c r="D715" s="389" t="s">
        <v>104</v>
      </c>
      <c r="E715" s="389" t="s">
        <v>100</v>
      </c>
      <c r="F715" s="380">
        <v>72</v>
      </c>
      <c r="G715" s="369" t="str">
        <f t="shared" si="17"/>
        <v>Khá</v>
      </c>
      <c r="H715" s="369"/>
    </row>
    <row r="716" spans="1:8" s="705" customFormat="1" ht="15" customHeight="1" x14ac:dyDescent="0.25">
      <c r="A716" s="369">
        <v>692</v>
      </c>
      <c r="B716" s="369">
        <v>13</v>
      </c>
      <c r="C716" s="389" t="s">
        <v>6176</v>
      </c>
      <c r="D716" s="389" t="s">
        <v>445</v>
      </c>
      <c r="E716" s="389" t="s">
        <v>8</v>
      </c>
      <c r="F716" s="380">
        <v>60</v>
      </c>
      <c r="G716" s="369" t="str">
        <f t="shared" si="17"/>
        <v>Trung bình</v>
      </c>
      <c r="H716" s="369"/>
    </row>
    <row r="717" spans="1:8" s="705" customFormat="1" ht="15" customHeight="1" x14ac:dyDescent="0.25">
      <c r="A717" s="369">
        <v>693</v>
      </c>
      <c r="B717" s="369">
        <v>14</v>
      </c>
      <c r="C717" s="389" t="s">
        <v>6177</v>
      </c>
      <c r="D717" s="389" t="s">
        <v>44</v>
      </c>
      <c r="E717" s="389" t="s">
        <v>276</v>
      </c>
      <c r="F717" s="380">
        <v>86</v>
      </c>
      <c r="G717" s="369" t="str">
        <f t="shared" ref="G717:G780" si="18">IF(F717&gt;=90,"Xuất sắc",IF(F717&gt;=80,"Tốt",IF(F717&gt;=65,"Khá",IF(F717&gt;=50,"Trung bình",IF(F717&gt;=35,"Yếu","Kém")))))</f>
        <v>Tốt</v>
      </c>
      <c r="H717" s="369"/>
    </row>
    <row r="718" spans="1:8" s="705" customFormat="1" ht="15" customHeight="1" x14ac:dyDescent="0.25">
      <c r="A718" s="369">
        <v>694</v>
      </c>
      <c r="B718" s="369">
        <v>15</v>
      </c>
      <c r="C718" s="389" t="s">
        <v>6178</v>
      </c>
      <c r="D718" s="389" t="s">
        <v>35</v>
      </c>
      <c r="E718" s="389" t="s">
        <v>80</v>
      </c>
      <c r="F718" s="380">
        <v>75</v>
      </c>
      <c r="G718" s="369" t="str">
        <f t="shared" si="18"/>
        <v>Khá</v>
      </c>
      <c r="H718" s="369"/>
    </row>
    <row r="719" spans="1:8" s="705" customFormat="1" ht="15" customHeight="1" x14ac:dyDescent="0.25">
      <c r="A719" s="369">
        <v>695</v>
      </c>
      <c r="B719" s="369">
        <v>16</v>
      </c>
      <c r="C719" s="389" t="s">
        <v>6179</v>
      </c>
      <c r="D719" s="389" t="s">
        <v>2473</v>
      </c>
      <c r="E719" s="389" t="s">
        <v>116</v>
      </c>
      <c r="F719" s="380">
        <v>55</v>
      </c>
      <c r="G719" s="369" t="str">
        <f t="shared" si="18"/>
        <v>Trung bình</v>
      </c>
      <c r="H719" s="369"/>
    </row>
    <row r="720" spans="1:8" s="705" customFormat="1" ht="15" customHeight="1" x14ac:dyDescent="0.25">
      <c r="A720" s="369">
        <v>696</v>
      </c>
      <c r="B720" s="369">
        <v>17</v>
      </c>
      <c r="C720" s="389" t="s">
        <v>6180</v>
      </c>
      <c r="D720" s="389" t="s">
        <v>248</v>
      </c>
      <c r="E720" s="389" t="s">
        <v>116</v>
      </c>
      <c r="F720" s="380">
        <v>80</v>
      </c>
      <c r="G720" s="369" t="str">
        <f t="shared" si="18"/>
        <v>Tốt</v>
      </c>
      <c r="H720" s="369"/>
    </row>
    <row r="721" spans="1:8" s="705" customFormat="1" ht="15" customHeight="1" x14ac:dyDescent="0.25">
      <c r="A721" s="369">
        <v>697</v>
      </c>
      <c r="B721" s="369">
        <v>18</v>
      </c>
      <c r="C721" s="389" t="s">
        <v>6181</v>
      </c>
      <c r="D721" s="389" t="s">
        <v>6182</v>
      </c>
      <c r="E721" s="389" t="s">
        <v>22</v>
      </c>
      <c r="F721" s="380">
        <v>86</v>
      </c>
      <c r="G721" s="369" t="str">
        <f t="shared" si="18"/>
        <v>Tốt</v>
      </c>
      <c r="H721" s="369"/>
    </row>
    <row r="722" spans="1:8" s="705" customFormat="1" ht="15" customHeight="1" x14ac:dyDescent="0.25">
      <c r="A722" s="369">
        <v>698</v>
      </c>
      <c r="B722" s="369">
        <v>19</v>
      </c>
      <c r="C722" s="389" t="s">
        <v>6183</v>
      </c>
      <c r="D722" s="389" t="s">
        <v>6184</v>
      </c>
      <c r="E722" s="389" t="s">
        <v>173</v>
      </c>
      <c r="F722" s="380">
        <v>85</v>
      </c>
      <c r="G722" s="369" t="str">
        <f t="shared" si="18"/>
        <v>Tốt</v>
      </c>
      <c r="H722" s="369"/>
    </row>
    <row r="723" spans="1:8" s="705" customFormat="1" ht="15" customHeight="1" x14ac:dyDescent="0.25">
      <c r="A723" s="369">
        <v>699</v>
      </c>
      <c r="B723" s="369">
        <v>20</v>
      </c>
      <c r="C723" s="389" t="s">
        <v>6185</v>
      </c>
      <c r="D723" s="389" t="s">
        <v>6186</v>
      </c>
      <c r="E723" s="389" t="s">
        <v>158</v>
      </c>
      <c r="F723" s="380">
        <v>86</v>
      </c>
      <c r="G723" s="369" t="str">
        <f t="shared" si="18"/>
        <v>Tốt</v>
      </c>
      <c r="H723" s="369"/>
    </row>
    <row r="724" spans="1:8" s="705" customFormat="1" ht="15" customHeight="1" x14ac:dyDescent="0.25">
      <c r="A724" s="369">
        <v>700</v>
      </c>
      <c r="B724" s="369">
        <v>21</v>
      </c>
      <c r="C724" s="389" t="s">
        <v>6187</v>
      </c>
      <c r="D724" s="389" t="s">
        <v>3444</v>
      </c>
      <c r="E724" s="389" t="s">
        <v>180</v>
      </c>
      <c r="F724" s="380">
        <v>79</v>
      </c>
      <c r="G724" s="369" t="str">
        <f t="shared" si="18"/>
        <v>Khá</v>
      </c>
      <c r="H724" s="369"/>
    </row>
    <row r="725" spans="1:8" s="705" customFormat="1" ht="15" customHeight="1" x14ac:dyDescent="0.25">
      <c r="A725" s="369">
        <v>701</v>
      </c>
      <c r="B725" s="369">
        <v>22</v>
      </c>
      <c r="C725" s="389" t="s">
        <v>6188</v>
      </c>
      <c r="D725" s="389" t="s">
        <v>5445</v>
      </c>
      <c r="E725" s="389" t="s">
        <v>244</v>
      </c>
      <c r="F725" s="380">
        <v>79</v>
      </c>
      <c r="G725" s="369" t="str">
        <f t="shared" si="18"/>
        <v>Khá</v>
      </c>
      <c r="H725" s="369"/>
    </row>
    <row r="726" spans="1:8" s="705" customFormat="1" ht="15" customHeight="1" x14ac:dyDescent="0.25">
      <c r="A726" s="369">
        <v>702</v>
      </c>
      <c r="B726" s="369">
        <v>23</v>
      </c>
      <c r="C726" s="389" t="s">
        <v>6189</v>
      </c>
      <c r="D726" s="389" t="s">
        <v>6190</v>
      </c>
      <c r="E726" s="389" t="s">
        <v>415</v>
      </c>
      <c r="F726" s="380">
        <v>84</v>
      </c>
      <c r="G726" s="369" t="str">
        <f t="shared" si="18"/>
        <v>Tốt</v>
      </c>
      <c r="H726" s="369"/>
    </row>
    <row r="727" spans="1:8" s="705" customFormat="1" ht="15" customHeight="1" x14ac:dyDescent="0.25">
      <c r="A727" s="369">
        <v>703</v>
      </c>
      <c r="B727" s="369">
        <v>24</v>
      </c>
      <c r="C727" s="389" t="s">
        <v>6191</v>
      </c>
      <c r="D727" s="389" t="s">
        <v>6192</v>
      </c>
      <c r="E727" s="389" t="s">
        <v>11</v>
      </c>
      <c r="F727" s="380">
        <v>84</v>
      </c>
      <c r="G727" s="369" t="str">
        <f t="shared" si="18"/>
        <v>Tốt</v>
      </c>
      <c r="H727" s="369"/>
    </row>
    <row r="728" spans="1:8" s="705" customFormat="1" ht="15" customHeight="1" x14ac:dyDescent="0.25">
      <c r="A728" s="369">
        <v>704</v>
      </c>
      <c r="B728" s="369">
        <v>25</v>
      </c>
      <c r="C728" s="389" t="s">
        <v>6193</v>
      </c>
      <c r="D728" s="389" t="s">
        <v>5747</v>
      </c>
      <c r="E728" s="389" t="s">
        <v>11</v>
      </c>
      <c r="F728" s="380">
        <v>90</v>
      </c>
      <c r="G728" s="369" t="str">
        <f t="shared" si="18"/>
        <v>Xuất sắc</v>
      </c>
      <c r="H728" s="369"/>
    </row>
    <row r="729" spans="1:8" s="705" customFormat="1" ht="15" customHeight="1" x14ac:dyDescent="0.25">
      <c r="A729" s="369">
        <v>705</v>
      </c>
      <c r="B729" s="369">
        <v>26</v>
      </c>
      <c r="C729" s="389" t="s">
        <v>6194</v>
      </c>
      <c r="D729" s="389" t="s">
        <v>114</v>
      </c>
      <c r="E729" s="389" t="s">
        <v>275</v>
      </c>
      <c r="F729" s="380">
        <v>83</v>
      </c>
      <c r="G729" s="369" t="str">
        <f t="shared" si="18"/>
        <v>Tốt</v>
      </c>
      <c r="H729" s="369"/>
    </row>
    <row r="730" spans="1:8" s="705" customFormat="1" ht="15" customHeight="1" x14ac:dyDescent="0.25">
      <c r="A730" s="369">
        <v>706</v>
      </c>
      <c r="B730" s="369">
        <v>27</v>
      </c>
      <c r="C730" s="389" t="s">
        <v>6195</v>
      </c>
      <c r="D730" s="389" t="s">
        <v>6196</v>
      </c>
      <c r="E730" s="389" t="s">
        <v>59</v>
      </c>
      <c r="F730" s="380">
        <v>86</v>
      </c>
      <c r="G730" s="369" t="str">
        <f t="shared" si="18"/>
        <v>Tốt</v>
      </c>
      <c r="H730" s="369"/>
    </row>
    <row r="731" spans="1:8" s="705" customFormat="1" ht="15" customHeight="1" x14ac:dyDescent="0.25">
      <c r="A731" s="369">
        <v>707</v>
      </c>
      <c r="B731" s="369">
        <v>28</v>
      </c>
      <c r="C731" s="389" t="s">
        <v>6197</v>
      </c>
      <c r="D731" s="389" t="s">
        <v>6198</v>
      </c>
      <c r="E731" s="389" t="s">
        <v>306</v>
      </c>
      <c r="F731" s="380">
        <v>80</v>
      </c>
      <c r="G731" s="369" t="str">
        <f t="shared" si="18"/>
        <v>Tốt</v>
      </c>
      <c r="H731" s="369"/>
    </row>
    <row r="732" spans="1:8" s="705" customFormat="1" ht="15" customHeight="1" x14ac:dyDescent="0.25">
      <c r="A732" s="369">
        <v>708</v>
      </c>
      <c r="B732" s="369">
        <v>29</v>
      </c>
      <c r="C732" s="389" t="s">
        <v>6199</v>
      </c>
      <c r="D732" s="389" t="s">
        <v>428</v>
      </c>
      <c r="E732" s="389" t="s">
        <v>60</v>
      </c>
      <c r="F732" s="380">
        <v>77</v>
      </c>
      <c r="G732" s="369" t="str">
        <f t="shared" si="18"/>
        <v>Khá</v>
      </c>
      <c r="H732" s="369"/>
    </row>
    <row r="733" spans="1:8" s="705" customFormat="1" ht="15" customHeight="1" x14ac:dyDescent="0.25">
      <c r="A733" s="369">
        <v>709</v>
      </c>
      <c r="B733" s="369">
        <v>30</v>
      </c>
      <c r="C733" s="389" t="s">
        <v>6200</v>
      </c>
      <c r="D733" s="389" t="s">
        <v>6201</v>
      </c>
      <c r="E733" s="389" t="s">
        <v>17</v>
      </c>
      <c r="F733" s="380">
        <v>92</v>
      </c>
      <c r="G733" s="369" t="str">
        <f t="shared" si="18"/>
        <v>Xuất sắc</v>
      </c>
      <c r="H733" s="369"/>
    </row>
    <row r="734" spans="1:8" s="705" customFormat="1" ht="15" customHeight="1" x14ac:dyDescent="0.25">
      <c r="A734" s="369">
        <v>710</v>
      </c>
      <c r="B734" s="369">
        <v>31</v>
      </c>
      <c r="C734" s="389" t="s">
        <v>6202</v>
      </c>
      <c r="D734" s="389" t="s">
        <v>2117</v>
      </c>
      <c r="E734" s="389" t="s">
        <v>61</v>
      </c>
      <c r="F734" s="380">
        <v>80</v>
      </c>
      <c r="G734" s="369" t="str">
        <f t="shared" si="18"/>
        <v>Tốt</v>
      </c>
      <c r="H734" s="369"/>
    </row>
    <row r="735" spans="1:8" s="705" customFormat="1" ht="15" customHeight="1" x14ac:dyDescent="0.25">
      <c r="A735" s="369">
        <v>711</v>
      </c>
      <c r="B735" s="369">
        <v>32</v>
      </c>
      <c r="C735" s="389" t="s">
        <v>6203</v>
      </c>
      <c r="D735" s="389" t="s">
        <v>6204</v>
      </c>
      <c r="E735" s="389" t="s">
        <v>61</v>
      </c>
      <c r="F735" s="380">
        <v>83</v>
      </c>
      <c r="G735" s="369" t="str">
        <f t="shared" si="18"/>
        <v>Tốt</v>
      </c>
      <c r="H735" s="369"/>
    </row>
    <row r="736" spans="1:8" s="705" customFormat="1" ht="15" customHeight="1" x14ac:dyDescent="0.25">
      <c r="A736" s="369">
        <v>712</v>
      </c>
      <c r="B736" s="369">
        <v>33</v>
      </c>
      <c r="C736" s="389" t="s">
        <v>6205</v>
      </c>
      <c r="D736" s="389" t="s">
        <v>5770</v>
      </c>
      <c r="E736" s="389" t="s">
        <v>61</v>
      </c>
      <c r="F736" s="380">
        <v>82</v>
      </c>
      <c r="G736" s="369" t="str">
        <f t="shared" si="18"/>
        <v>Tốt</v>
      </c>
      <c r="H736" s="369"/>
    </row>
    <row r="737" spans="1:8" s="705" customFormat="1" ht="15" customHeight="1" x14ac:dyDescent="0.25">
      <c r="A737" s="369">
        <v>713</v>
      </c>
      <c r="B737" s="369">
        <v>34</v>
      </c>
      <c r="C737" s="389" t="s">
        <v>6206</v>
      </c>
      <c r="D737" s="389" t="s">
        <v>143</v>
      </c>
      <c r="E737" s="389" t="s">
        <v>61</v>
      </c>
      <c r="F737" s="380">
        <v>87</v>
      </c>
      <c r="G737" s="369" t="str">
        <f t="shared" si="18"/>
        <v>Tốt</v>
      </c>
      <c r="H737" s="369"/>
    </row>
    <row r="738" spans="1:8" s="705" customFormat="1" ht="15" customHeight="1" x14ac:dyDescent="0.25">
      <c r="A738" s="369">
        <v>714</v>
      </c>
      <c r="B738" s="369">
        <v>35</v>
      </c>
      <c r="C738" s="389" t="s">
        <v>6207</v>
      </c>
      <c r="D738" s="389" t="s">
        <v>86</v>
      </c>
      <c r="E738" s="389" t="s">
        <v>245</v>
      </c>
      <c r="F738" s="380">
        <v>80</v>
      </c>
      <c r="G738" s="369" t="str">
        <f t="shared" si="18"/>
        <v>Tốt</v>
      </c>
      <c r="H738" s="369"/>
    </row>
    <row r="739" spans="1:8" s="705" customFormat="1" ht="15" customHeight="1" x14ac:dyDescent="0.25">
      <c r="A739" s="369">
        <v>715</v>
      </c>
      <c r="B739" s="369">
        <v>36</v>
      </c>
      <c r="C739" s="389" t="s">
        <v>6208</v>
      </c>
      <c r="D739" s="389" t="s">
        <v>71</v>
      </c>
      <c r="E739" s="389" t="s">
        <v>160</v>
      </c>
      <c r="F739" s="380">
        <v>90</v>
      </c>
      <c r="G739" s="369" t="str">
        <f t="shared" si="18"/>
        <v>Xuất sắc</v>
      </c>
      <c r="H739" s="369"/>
    </row>
    <row r="740" spans="1:8" s="705" customFormat="1" ht="15" customHeight="1" x14ac:dyDescent="0.25">
      <c r="A740" s="369">
        <v>716</v>
      </c>
      <c r="B740" s="369">
        <v>37</v>
      </c>
      <c r="C740" s="389" t="s">
        <v>6209</v>
      </c>
      <c r="D740" s="389" t="s">
        <v>309</v>
      </c>
      <c r="E740" s="389" t="s">
        <v>120</v>
      </c>
      <c r="F740" s="380">
        <v>90</v>
      </c>
      <c r="G740" s="369" t="str">
        <f t="shared" si="18"/>
        <v>Xuất sắc</v>
      </c>
      <c r="H740" s="369"/>
    </row>
    <row r="741" spans="1:8" s="705" customFormat="1" ht="15" customHeight="1" x14ac:dyDescent="0.25">
      <c r="A741" s="369">
        <v>717</v>
      </c>
      <c r="B741" s="369">
        <v>38</v>
      </c>
      <c r="C741" s="389" t="s">
        <v>6210</v>
      </c>
      <c r="D741" s="389" t="s">
        <v>6211</v>
      </c>
      <c r="E741" s="389" t="s">
        <v>63</v>
      </c>
      <c r="F741" s="380">
        <v>0</v>
      </c>
      <c r="G741" s="369" t="str">
        <f t="shared" si="18"/>
        <v>Kém</v>
      </c>
      <c r="H741" s="369"/>
    </row>
    <row r="742" spans="1:8" s="705" customFormat="1" ht="15" customHeight="1" x14ac:dyDescent="0.25">
      <c r="A742" s="369">
        <v>718</v>
      </c>
      <c r="B742" s="369">
        <v>39</v>
      </c>
      <c r="C742" s="389" t="s">
        <v>6212</v>
      </c>
      <c r="D742" s="389" t="s">
        <v>86</v>
      </c>
      <c r="E742" s="389" t="s">
        <v>87</v>
      </c>
      <c r="F742" s="380">
        <v>84</v>
      </c>
      <c r="G742" s="369" t="str">
        <f t="shared" si="18"/>
        <v>Tốt</v>
      </c>
      <c r="H742" s="369"/>
    </row>
    <row r="743" spans="1:8" s="705" customFormat="1" ht="15" customHeight="1" x14ac:dyDescent="0.25">
      <c r="A743" s="369">
        <v>719</v>
      </c>
      <c r="B743" s="369">
        <v>40</v>
      </c>
      <c r="C743" s="389" t="s">
        <v>6213</v>
      </c>
      <c r="D743" s="389" t="s">
        <v>6214</v>
      </c>
      <c r="E743" s="389" t="s">
        <v>461</v>
      </c>
      <c r="F743" s="380"/>
      <c r="G743" s="369" t="str">
        <f t="shared" si="18"/>
        <v>Kém</v>
      </c>
      <c r="H743" s="369"/>
    </row>
    <row r="744" spans="1:8" s="705" customFormat="1" ht="15" customHeight="1" x14ac:dyDescent="0.25">
      <c r="A744" s="369">
        <v>720</v>
      </c>
      <c r="B744" s="369">
        <v>41</v>
      </c>
      <c r="C744" s="389" t="s">
        <v>6215</v>
      </c>
      <c r="D744" s="389" t="s">
        <v>1127</v>
      </c>
      <c r="E744" s="389" t="s">
        <v>12</v>
      </c>
      <c r="F744" s="380">
        <v>86</v>
      </c>
      <c r="G744" s="369" t="str">
        <f t="shared" si="18"/>
        <v>Tốt</v>
      </c>
      <c r="H744" s="369"/>
    </row>
    <row r="745" spans="1:8" s="705" customFormat="1" ht="15" customHeight="1" x14ac:dyDescent="0.25">
      <c r="A745" s="369">
        <v>721</v>
      </c>
      <c r="B745" s="369">
        <v>42</v>
      </c>
      <c r="C745" s="389" t="s">
        <v>6216</v>
      </c>
      <c r="D745" s="389" t="s">
        <v>46</v>
      </c>
      <c r="E745" s="389" t="s">
        <v>12</v>
      </c>
      <c r="F745" s="380">
        <v>82</v>
      </c>
      <c r="G745" s="369" t="str">
        <f t="shared" si="18"/>
        <v>Tốt</v>
      </c>
      <c r="H745" s="369"/>
    </row>
    <row r="746" spans="1:8" s="705" customFormat="1" ht="15" customHeight="1" x14ac:dyDescent="0.25">
      <c r="A746" s="369">
        <v>722</v>
      </c>
      <c r="B746" s="369">
        <v>43</v>
      </c>
      <c r="C746" s="389" t="s">
        <v>6217</v>
      </c>
      <c r="D746" s="389" t="s">
        <v>1478</v>
      </c>
      <c r="E746" s="389" t="s">
        <v>12</v>
      </c>
      <c r="F746" s="380">
        <v>85</v>
      </c>
      <c r="G746" s="369" t="str">
        <f t="shared" si="18"/>
        <v>Tốt</v>
      </c>
      <c r="H746" s="369"/>
    </row>
    <row r="747" spans="1:8" s="705" customFormat="1" ht="15" customHeight="1" x14ac:dyDescent="0.25">
      <c r="A747" s="369">
        <v>723</v>
      </c>
      <c r="B747" s="369">
        <v>44</v>
      </c>
      <c r="C747" s="389" t="s">
        <v>6218</v>
      </c>
      <c r="D747" s="389" t="s">
        <v>162</v>
      </c>
      <c r="E747" s="389" t="s">
        <v>152</v>
      </c>
      <c r="F747" s="380">
        <v>86</v>
      </c>
      <c r="G747" s="369" t="str">
        <f t="shared" si="18"/>
        <v>Tốt</v>
      </c>
      <c r="H747" s="369"/>
    </row>
    <row r="748" spans="1:8" s="705" customFormat="1" ht="15" customHeight="1" x14ac:dyDescent="0.25">
      <c r="A748" s="369">
        <v>724</v>
      </c>
      <c r="B748" s="369">
        <v>45</v>
      </c>
      <c r="C748" s="389" t="s">
        <v>6219</v>
      </c>
      <c r="D748" s="389" t="s">
        <v>46</v>
      </c>
      <c r="E748" s="389" t="s">
        <v>161</v>
      </c>
      <c r="F748" s="380">
        <v>87</v>
      </c>
      <c r="G748" s="369" t="str">
        <f t="shared" si="18"/>
        <v>Tốt</v>
      </c>
      <c r="H748" s="369"/>
    </row>
    <row r="749" spans="1:8" s="705" customFormat="1" ht="15" customHeight="1" x14ac:dyDescent="0.25">
      <c r="A749" s="369">
        <v>725</v>
      </c>
      <c r="B749" s="369">
        <v>46</v>
      </c>
      <c r="C749" s="389" t="s">
        <v>6220</v>
      </c>
      <c r="D749" s="389" t="s">
        <v>6221</v>
      </c>
      <c r="E749" s="389" t="s">
        <v>161</v>
      </c>
      <c r="F749" s="380">
        <v>80</v>
      </c>
      <c r="G749" s="369" t="str">
        <f t="shared" si="18"/>
        <v>Tốt</v>
      </c>
      <c r="H749" s="369"/>
    </row>
    <row r="750" spans="1:8" s="705" customFormat="1" ht="15" customHeight="1" x14ac:dyDescent="0.25">
      <c r="A750" s="369">
        <v>726</v>
      </c>
      <c r="B750" s="369">
        <v>47</v>
      </c>
      <c r="C750" s="389" t="s">
        <v>6222</v>
      </c>
      <c r="D750" s="389" t="s">
        <v>1786</v>
      </c>
      <c r="E750" s="389" t="s">
        <v>161</v>
      </c>
      <c r="F750" s="380"/>
      <c r="G750" s="369" t="str">
        <f t="shared" si="18"/>
        <v>Kém</v>
      </c>
      <c r="H750" s="369"/>
    </row>
    <row r="751" spans="1:8" s="705" customFormat="1" ht="15" customHeight="1" x14ac:dyDescent="0.25">
      <c r="A751" s="369">
        <v>727</v>
      </c>
      <c r="B751" s="369">
        <v>48</v>
      </c>
      <c r="C751" s="389" t="s">
        <v>6223</v>
      </c>
      <c r="D751" s="389" t="s">
        <v>4550</v>
      </c>
      <c r="E751" s="389" t="s">
        <v>30</v>
      </c>
      <c r="F751" s="380">
        <v>87</v>
      </c>
      <c r="G751" s="369" t="str">
        <f t="shared" si="18"/>
        <v>Tốt</v>
      </c>
      <c r="H751" s="369"/>
    </row>
    <row r="752" spans="1:8" s="705" customFormat="1" ht="15" customHeight="1" x14ac:dyDescent="0.25">
      <c r="A752" s="369">
        <v>728</v>
      </c>
      <c r="B752" s="369">
        <v>49</v>
      </c>
      <c r="C752" s="389" t="s">
        <v>6224</v>
      </c>
      <c r="D752" s="389" t="s">
        <v>115</v>
      </c>
      <c r="E752" s="389" t="s">
        <v>30</v>
      </c>
      <c r="F752" s="380">
        <v>87</v>
      </c>
      <c r="G752" s="369" t="str">
        <f t="shared" si="18"/>
        <v>Tốt</v>
      </c>
      <c r="H752" s="369"/>
    </row>
    <row r="753" spans="1:8" s="705" customFormat="1" ht="15" customHeight="1" x14ac:dyDescent="0.25">
      <c r="A753" s="369">
        <v>729</v>
      </c>
      <c r="B753" s="369">
        <v>50</v>
      </c>
      <c r="C753" s="389" t="s">
        <v>6225</v>
      </c>
      <c r="D753" s="389" t="s">
        <v>4275</v>
      </c>
      <c r="E753" s="389" t="s">
        <v>167</v>
      </c>
      <c r="F753" s="380">
        <v>84</v>
      </c>
      <c r="G753" s="369" t="str">
        <f t="shared" si="18"/>
        <v>Tốt</v>
      </c>
      <c r="H753" s="369"/>
    </row>
    <row r="754" spans="1:8" s="705" customFormat="1" ht="15" customHeight="1" x14ac:dyDescent="0.25">
      <c r="A754" s="369">
        <v>730</v>
      </c>
      <c r="B754" s="369">
        <v>51</v>
      </c>
      <c r="C754" s="389" t="s">
        <v>6226</v>
      </c>
      <c r="D754" s="389" t="s">
        <v>150</v>
      </c>
      <c r="E754" s="389" t="s">
        <v>124</v>
      </c>
      <c r="F754" s="380">
        <v>86</v>
      </c>
      <c r="G754" s="369" t="str">
        <f t="shared" si="18"/>
        <v>Tốt</v>
      </c>
      <c r="H754" s="369"/>
    </row>
    <row r="755" spans="1:8" s="705" customFormat="1" ht="15" customHeight="1" x14ac:dyDescent="0.25">
      <c r="A755" s="369">
        <v>731</v>
      </c>
      <c r="B755" s="369">
        <v>52</v>
      </c>
      <c r="C755" s="389" t="s">
        <v>6227</v>
      </c>
      <c r="D755" s="389" t="s">
        <v>6228</v>
      </c>
      <c r="E755" s="389" t="s">
        <v>3896</v>
      </c>
      <c r="F755" s="380">
        <v>93</v>
      </c>
      <c r="G755" s="369" t="str">
        <f t="shared" si="18"/>
        <v>Xuất sắc</v>
      </c>
      <c r="H755" s="369"/>
    </row>
    <row r="756" spans="1:8" s="705" customFormat="1" ht="15" customHeight="1" x14ac:dyDescent="0.25">
      <c r="A756" s="369"/>
      <c r="B756" s="369"/>
      <c r="C756" s="378" t="s">
        <v>6229</v>
      </c>
      <c r="D756" s="380"/>
      <c r="E756" s="381"/>
      <c r="F756" s="380"/>
      <c r="G756" s="369"/>
      <c r="H756" s="369"/>
    </row>
    <row r="757" spans="1:8" s="705" customFormat="1" ht="15" customHeight="1" x14ac:dyDescent="0.25">
      <c r="A757" s="369">
        <v>732</v>
      </c>
      <c r="B757" s="369">
        <v>1</v>
      </c>
      <c r="C757" s="389" t="s">
        <v>6230</v>
      </c>
      <c r="D757" s="389" t="s">
        <v>6231</v>
      </c>
      <c r="E757" s="389" t="s">
        <v>34</v>
      </c>
      <c r="F757" s="380">
        <v>75</v>
      </c>
      <c r="G757" s="369" t="str">
        <f t="shared" si="18"/>
        <v>Khá</v>
      </c>
      <c r="H757" s="369"/>
    </row>
    <row r="758" spans="1:8" s="705" customFormat="1" ht="15" customHeight="1" x14ac:dyDescent="0.25">
      <c r="A758" s="369">
        <v>733</v>
      </c>
      <c r="B758" s="369">
        <v>2</v>
      </c>
      <c r="C758" s="389" t="s">
        <v>6232</v>
      </c>
      <c r="D758" s="389" t="s">
        <v>183</v>
      </c>
      <c r="E758" s="389" t="s">
        <v>34</v>
      </c>
      <c r="F758" s="380">
        <v>65</v>
      </c>
      <c r="G758" s="369" t="str">
        <f t="shared" si="18"/>
        <v>Khá</v>
      </c>
      <c r="H758" s="369"/>
    </row>
    <row r="759" spans="1:8" s="705" customFormat="1" ht="15" customHeight="1" x14ac:dyDescent="0.25">
      <c r="A759" s="369">
        <v>734</v>
      </c>
      <c r="B759" s="369">
        <v>3</v>
      </c>
      <c r="C759" s="389" t="s">
        <v>6233</v>
      </c>
      <c r="D759" s="389" t="s">
        <v>6234</v>
      </c>
      <c r="E759" s="389" t="s">
        <v>34</v>
      </c>
      <c r="F759" s="380">
        <v>60</v>
      </c>
      <c r="G759" s="369" t="str">
        <f t="shared" si="18"/>
        <v>Trung bình</v>
      </c>
      <c r="H759" s="369"/>
    </row>
    <row r="760" spans="1:8" s="705" customFormat="1" ht="15" customHeight="1" x14ac:dyDescent="0.25">
      <c r="A760" s="369">
        <v>735</v>
      </c>
      <c r="B760" s="369">
        <v>4</v>
      </c>
      <c r="C760" s="389" t="s">
        <v>6235</v>
      </c>
      <c r="D760" s="389" t="s">
        <v>333</v>
      </c>
      <c r="E760" s="389" t="s">
        <v>34</v>
      </c>
      <c r="F760" s="380">
        <v>70</v>
      </c>
      <c r="G760" s="369" t="str">
        <f t="shared" si="18"/>
        <v>Khá</v>
      </c>
      <c r="H760" s="369"/>
    </row>
    <row r="761" spans="1:8" s="705" customFormat="1" ht="15" customHeight="1" x14ac:dyDescent="0.25">
      <c r="A761" s="369">
        <v>736</v>
      </c>
      <c r="B761" s="369">
        <v>5</v>
      </c>
      <c r="C761" s="389" t="s">
        <v>6236</v>
      </c>
      <c r="D761" s="389" t="s">
        <v>35</v>
      </c>
      <c r="E761" s="389" t="s">
        <v>34</v>
      </c>
      <c r="F761" s="380">
        <v>67</v>
      </c>
      <c r="G761" s="369" t="str">
        <f t="shared" si="18"/>
        <v>Khá</v>
      </c>
      <c r="H761" s="369"/>
    </row>
    <row r="762" spans="1:8" s="705" customFormat="1" ht="15" customHeight="1" x14ac:dyDescent="0.25">
      <c r="A762" s="369">
        <v>737</v>
      </c>
      <c r="B762" s="369">
        <v>6</v>
      </c>
      <c r="C762" s="389" t="s">
        <v>6237</v>
      </c>
      <c r="D762" s="389" t="s">
        <v>3082</v>
      </c>
      <c r="E762" s="389" t="s">
        <v>34</v>
      </c>
      <c r="F762" s="380">
        <v>80</v>
      </c>
      <c r="G762" s="369" t="str">
        <f t="shared" si="18"/>
        <v>Tốt</v>
      </c>
      <c r="H762" s="369"/>
    </row>
    <row r="763" spans="1:8" s="705" customFormat="1" ht="15" customHeight="1" x14ac:dyDescent="0.25">
      <c r="A763" s="369">
        <v>738</v>
      </c>
      <c r="B763" s="369">
        <v>7</v>
      </c>
      <c r="C763" s="389" t="s">
        <v>6238</v>
      </c>
      <c r="D763" s="389" t="s">
        <v>6239</v>
      </c>
      <c r="E763" s="389" t="s">
        <v>34</v>
      </c>
      <c r="F763" s="380">
        <v>79</v>
      </c>
      <c r="G763" s="369" t="str">
        <f t="shared" si="18"/>
        <v>Khá</v>
      </c>
      <c r="H763" s="369"/>
    </row>
    <row r="764" spans="1:8" s="705" customFormat="1" ht="15" customHeight="1" x14ac:dyDescent="0.25">
      <c r="A764" s="369">
        <v>739</v>
      </c>
      <c r="B764" s="369">
        <v>8</v>
      </c>
      <c r="C764" s="389" t="s">
        <v>6240</v>
      </c>
      <c r="D764" s="389" t="s">
        <v>18</v>
      </c>
      <c r="E764" s="389" t="s">
        <v>2905</v>
      </c>
      <c r="F764" s="380">
        <v>76</v>
      </c>
      <c r="G764" s="369" t="str">
        <f t="shared" si="18"/>
        <v>Khá</v>
      </c>
      <c r="H764" s="369"/>
    </row>
    <row r="765" spans="1:8" s="705" customFormat="1" ht="15" customHeight="1" x14ac:dyDescent="0.25">
      <c r="A765" s="369">
        <v>740</v>
      </c>
      <c r="B765" s="369">
        <v>9</v>
      </c>
      <c r="C765" s="389" t="s">
        <v>6241</v>
      </c>
      <c r="D765" s="389" t="s">
        <v>6242</v>
      </c>
      <c r="E765" s="389" t="s">
        <v>308</v>
      </c>
      <c r="F765" s="380">
        <v>60</v>
      </c>
      <c r="G765" s="369" t="str">
        <f t="shared" si="18"/>
        <v>Trung bình</v>
      </c>
      <c r="H765" s="369"/>
    </row>
    <row r="766" spans="1:8" s="705" customFormat="1" ht="15" customHeight="1" x14ac:dyDescent="0.25">
      <c r="A766" s="369">
        <v>741</v>
      </c>
      <c r="B766" s="369">
        <v>10</v>
      </c>
      <c r="C766" s="389" t="s">
        <v>6243</v>
      </c>
      <c r="D766" s="389" t="s">
        <v>6244</v>
      </c>
      <c r="E766" s="389" t="s">
        <v>308</v>
      </c>
      <c r="F766" s="380">
        <v>40</v>
      </c>
      <c r="G766" s="369" t="str">
        <f t="shared" si="18"/>
        <v>Yếu</v>
      </c>
      <c r="H766" s="369"/>
    </row>
    <row r="767" spans="1:8" s="705" customFormat="1" ht="15" customHeight="1" x14ac:dyDescent="0.25">
      <c r="A767" s="369">
        <v>742</v>
      </c>
      <c r="B767" s="369">
        <v>11</v>
      </c>
      <c r="C767" s="389" t="s">
        <v>6245</v>
      </c>
      <c r="D767" s="389" t="s">
        <v>6246</v>
      </c>
      <c r="E767" s="389" t="s">
        <v>189</v>
      </c>
      <c r="F767" s="380">
        <v>80</v>
      </c>
      <c r="G767" s="369" t="str">
        <f t="shared" si="18"/>
        <v>Tốt</v>
      </c>
      <c r="H767" s="369"/>
    </row>
    <row r="768" spans="1:8" s="705" customFormat="1" ht="15" customHeight="1" x14ac:dyDescent="0.25">
      <c r="A768" s="369">
        <v>743</v>
      </c>
      <c r="B768" s="369">
        <v>12</v>
      </c>
      <c r="C768" s="389" t="s">
        <v>6247</v>
      </c>
      <c r="D768" s="389" t="s">
        <v>6248</v>
      </c>
      <c r="E768" s="389" t="s">
        <v>39</v>
      </c>
      <c r="F768" s="380">
        <v>48</v>
      </c>
      <c r="G768" s="369" t="str">
        <f t="shared" si="18"/>
        <v>Yếu</v>
      </c>
      <c r="H768" s="369"/>
    </row>
    <row r="769" spans="1:8" s="705" customFormat="1" ht="15" customHeight="1" x14ac:dyDescent="0.25">
      <c r="A769" s="369">
        <v>744</v>
      </c>
      <c r="B769" s="369">
        <v>13</v>
      </c>
      <c r="C769" s="389" t="s">
        <v>6249</v>
      </c>
      <c r="D769" s="389" t="s">
        <v>346</v>
      </c>
      <c r="E769" s="389" t="s">
        <v>7</v>
      </c>
      <c r="F769" s="380">
        <v>78</v>
      </c>
      <c r="G769" s="369" t="str">
        <f t="shared" si="18"/>
        <v>Khá</v>
      </c>
      <c r="H769" s="369"/>
    </row>
    <row r="770" spans="1:8" s="705" customFormat="1" ht="15" customHeight="1" x14ac:dyDescent="0.25">
      <c r="A770" s="369">
        <v>745</v>
      </c>
      <c r="B770" s="369">
        <v>14</v>
      </c>
      <c r="C770" s="389" t="s">
        <v>6250</v>
      </c>
      <c r="D770" s="389" t="s">
        <v>513</v>
      </c>
      <c r="E770" s="389" t="s">
        <v>40</v>
      </c>
      <c r="F770" s="380">
        <v>60</v>
      </c>
      <c r="G770" s="369" t="str">
        <f t="shared" si="18"/>
        <v>Trung bình</v>
      </c>
      <c r="H770" s="369" t="s">
        <v>111</v>
      </c>
    </row>
    <row r="771" spans="1:8" s="705" customFormat="1" ht="15" customHeight="1" x14ac:dyDescent="0.25">
      <c r="A771" s="369">
        <v>746</v>
      </c>
      <c r="B771" s="369">
        <v>15</v>
      </c>
      <c r="C771" s="389" t="s">
        <v>6251</v>
      </c>
      <c r="D771" s="389" t="s">
        <v>6252</v>
      </c>
      <c r="E771" s="389" t="s">
        <v>201</v>
      </c>
      <c r="F771" s="380">
        <v>68</v>
      </c>
      <c r="G771" s="369" t="str">
        <f t="shared" si="18"/>
        <v>Khá</v>
      </c>
      <c r="H771" s="369"/>
    </row>
    <row r="772" spans="1:8" s="705" customFormat="1" ht="15" customHeight="1" x14ac:dyDescent="0.25">
      <c r="A772" s="369">
        <v>747</v>
      </c>
      <c r="B772" s="369">
        <v>16</v>
      </c>
      <c r="C772" s="389" t="s">
        <v>6253</v>
      </c>
      <c r="D772" s="389" t="s">
        <v>110</v>
      </c>
      <c r="E772" s="389" t="s">
        <v>15</v>
      </c>
      <c r="F772" s="380">
        <v>50</v>
      </c>
      <c r="G772" s="369" t="str">
        <f t="shared" si="18"/>
        <v>Trung bình</v>
      </c>
      <c r="H772" s="369"/>
    </row>
    <row r="773" spans="1:8" s="705" customFormat="1" ht="15" customHeight="1" x14ac:dyDescent="0.25">
      <c r="A773" s="369">
        <v>748</v>
      </c>
      <c r="B773" s="369">
        <v>17</v>
      </c>
      <c r="C773" s="389" t="s">
        <v>6254</v>
      </c>
      <c r="D773" s="389" t="s">
        <v>3387</v>
      </c>
      <c r="E773" s="389" t="s">
        <v>47</v>
      </c>
      <c r="F773" s="380">
        <v>85</v>
      </c>
      <c r="G773" s="369" t="str">
        <f t="shared" si="18"/>
        <v>Tốt</v>
      </c>
      <c r="H773" s="369"/>
    </row>
    <row r="774" spans="1:8" s="705" customFormat="1" ht="15" customHeight="1" x14ac:dyDescent="0.25">
      <c r="A774" s="369">
        <v>749</v>
      </c>
      <c r="B774" s="369">
        <v>18</v>
      </c>
      <c r="C774" s="389" t="s">
        <v>6255</v>
      </c>
      <c r="D774" s="389" t="s">
        <v>314</v>
      </c>
      <c r="E774" s="389" t="s">
        <v>47</v>
      </c>
      <c r="F774" s="380">
        <v>32</v>
      </c>
      <c r="G774" s="369" t="str">
        <f t="shared" si="18"/>
        <v>Kém</v>
      </c>
      <c r="H774" s="369"/>
    </row>
    <row r="775" spans="1:8" s="705" customFormat="1" ht="15" customHeight="1" x14ac:dyDescent="0.25">
      <c r="A775" s="369">
        <v>750</v>
      </c>
      <c r="B775" s="369">
        <v>19</v>
      </c>
      <c r="C775" s="389" t="s">
        <v>6256</v>
      </c>
      <c r="D775" s="389" t="s">
        <v>376</v>
      </c>
      <c r="E775" s="389" t="s">
        <v>76</v>
      </c>
      <c r="F775" s="380">
        <v>65</v>
      </c>
      <c r="G775" s="369" t="str">
        <f t="shared" si="18"/>
        <v>Khá</v>
      </c>
      <c r="H775" s="369"/>
    </row>
    <row r="776" spans="1:8" s="705" customFormat="1" ht="15" customHeight="1" x14ac:dyDescent="0.25">
      <c r="A776" s="369">
        <v>751</v>
      </c>
      <c r="B776" s="369">
        <v>20</v>
      </c>
      <c r="C776" s="389" t="s">
        <v>6257</v>
      </c>
      <c r="D776" s="389" t="s">
        <v>703</v>
      </c>
      <c r="E776" s="389" t="s">
        <v>20</v>
      </c>
      <c r="F776" s="380">
        <v>75</v>
      </c>
      <c r="G776" s="369" t="str">
        <f t="shared" si="18"/>
        <v>Khá</v>
      </c>
      <c r="H776" s="369"/>
    </row>
    <row r="777" spans="1:8" s="705" customFormat="1" ht="15" customHeight="1" x14ac:dyDescent="0.25">
      <c r="A777" s="369">
        <v>752</v>
      </c>
      <c r="B777" s="369">
        <v>21</v>
      </c>
      <c r="C777" s="389" t="s">
        <v>6258</v>
      </c>
      <c r="D777" s="389" t="s">
        <v>235</v>
      </c>
      <c r="E777" s="389" t="s">
        <v>20</v>
      </c>
      <c r="F777" s="380">
        <v>65</v>
      </c>
      <c r="G777" s="369" t="str">
        <f t="shared" si="18"/>
        <v>Khá</v>
      </c>
      <c r="H777" s="369"/>
    </row>
    <row r="778" spans="1:8" s="705" customFormat="1" ht="15" customHeight="1" x14ac:dyDescent="0.25">
      <c r="A778" s="369">
        <v>753</v>
      </c>
      <c r="B778" s="369">
        <v>22</v>
      </c>
      <c r="C778" s="389" t="s">
        <v>6259</v>
      </c>
      <c r="D778" s="389" t="s">
        <v>2479</v>
      </c>
      <c r="E778" s="389" t="s">
        <v>51</v>
      </c>
      <c r="F778" s="380">
        <v>66</v>
      </c>
      <c r="G778" s="369" t="str">
        <f t="shared" si="18"/>
        <v>Khá</v>
      </c>
      <c r="H778" s="369"/>
    </row>
    <row r="779" spans="1:8" s="705" customFormat="1" ht="15" customHeight="1" x14ac:dyDescent="0.25">
      <c r="A779" s="369">
        <v>754</v>
      </c>
      <c r="B779" s="369">
        <v>23</v>
      </c>
      <c r="C779" s="389" t="s">
        <v>6260</v>
      </c>
      <c r="D779" s="389" t="s">
        <v>2361</v>
      </c>
      <c r="E779" s="389" t="s">
        <v>21</v>
      </c>
      <c r="F779" s="380">
        <v>70</v>
      </c>
      <c r="G779" s="369" t="str">
        <f t="shared" si="18"/>
        <v>Khá</v>
      </c>
      <c r="H779" s="369"/>
    </row>
    <row r="780" spans="1:8" s="705" customFormat="1" ht="15" customHeight="1" x14ac:dyDescent="0.25">
      <c r="A780" s="369">
        <v>755</v>
      </c>
      <c r="B780" s="369">
        <v>24</v>
      </c>
      <c r="C780" s="389" t="s">
        <v>6261</v>
      </c>
      <c r="D780" s="389" t="s">
        <v>5405</v>
      </c>
      <c r="E780" s="389" t="s">
        <v>21</v>
      </c>
      <c r="F780" s="380">
        <v>69</v>
      </c>
      <c r="G780" s="369" t="str">
        <f t="shared" si="18"/>
        <v>Khá</v>
      </c>
      <c r="H780" s="369"/>
    </row>
    <row r="781" spans="1:8" s="705" customFormat="1" ht="15" customHeight="1" x14ac:dyDescent="0.25">
      <c r="A781" s="369">
        <v>756</v>
      </c>
      <c r="B781" s="369">
        <v>25</v>
      </c>
      <c r="C781" s="389" t="s">
        <v>6262</v>
      </c>
      <c r="D781" s="389" t="s">
        <v>18</v>
      </c>
      <c r="E781" s="389" t="s">
        <v>21</v>
      </c>
      <c r="F781" s="380">
        <v>80</v>
      </c>
      <c r="G781" s="369" t="str">
        <f t="shared" ref="G781:G838" si="19">IF(F781&gt;=90,"Xuất sắc",IF(F781&gt;=80,"Tốt",IF(F781&gt;=65,"Khá",IF(F781&gt;=50,"Trung bình",IF(F781&gt;=35,"Yếu","Kém")))))</f>
        <v>Tốt</v>
      </c>
      <c r="H781" s="369"/>
    </row>
    <row r="782" spans="1:8" s="705" customFormat="1" ht="15" customHeight="1" x14ac:dyDescent="0.25">
      <c r="A782" s="369">
        <v>757</v>
      </c>
      <c r="B782" s="369">
        <v>26</v>
      </c>
      <c r="C782" s="389" t="s">
        <v>6263</v>
      </c>
      <c r="D782" s="389" t="s">
        <v>46</v>
      </c>
      <c r="E782" s="389" t="s">
        <v>21</v>
      </c>
      <c r="F782" s="380">
        <v>80</v>
      </c>
      <c r="G782" s="369" t="str">
        <f t="shared" si="19"/>
        <v>Tốt</v>
      </c>
      <c r="H782" s="369"/>
    </row>
    <row r="783" spans="1:8" s="705" customFormat="1" ht="15" customHeight="1" x14ac:dyDescent="0.25">
      <c r="A783" s="369">
        <v>758</v>
      </c>
      <c r="B783" s="369">
        <v>27</v>
      </c>
      <c r="C783" s="389" t="s">
        <v>6264</v>
      </c>
      <c r="D783" s="389" t="s">
        <v>6265</v>
      </c>
      <c r="E783" s="389" t="s">
        <v>1602</v>
      </c>
      <c r="F783" s="380">
        <v>65</v>
      </c>
      <c r="G783" s="369" t="str">
        <f t="shared" si="19"/>
        <v>Khá</v>
      </c>
      <c r="H783" s="369"/>
    </row>
    <row r="784" spans="1:8" s="705" customFormat="1" ht="15" customHeight="1" x14ac:dyDescent="0.25">
      <c r="A784" s="369">
        <v>759</v>
      </c>
      <c r="B784" s="369">
        <v>28</v>
      </c>
      <c r="C784" s="389" t="s">
        <v>6266</v>
      </c>
      <c r="D784" s="389" t="s">
        <v>6267</v>
      </c>
      <c r="E784" s="389" t="s">
        <v>79</v>
      </c>
      <c r="F784" s="380">
        <v>70</v>
      </c>
      <c r="G784" s="369" t="str">
        <f t="shared" si="19"/>
        <v>Khá</v>
      </c>
      <c r="H784" s="369"/>
    </row>
    <row r="785" spans="1:8" s="705" customFormat="1" ht="15" customHeight="1" x14ac:dyDescent="0.25">
      <c r="A785" s="369">
        <v>760</v>
      </c>
      <c r="B785" s="369">
        <v>29</v>
      </c>
      <c r="C785" s="389" t="s">
        <v>6268</v>
      </c>
      <c r="D785" s="389" t="s">
        <v>1076</v>
      </c>
      <c r="E785" s="389" t="s">
        <v>272</v>
      </c>
      <c r="F785" s="380">
        <v>70</v>
      </c>
      <c r="G785" s="369" t="str">
        <f t="shared" si="19"/>
        <v>Khá</v>
      </c>
      <c r="H785" s="369"/>
    </row>
    <row r="786" spans="1:8" s="705" customFormat="1" ht="15" customHeight="1" x14ac:dyDescent="0.25">
      <c r="A786" s="369">
        <v>761</v>
      </c>
      <c r="B786" s="369">
        <v>30</v>
      </c>
      <c r="C786" s="389" t="s">
        <v>6269</v>
      </c>
      <c r="D786" s="389" t="s">
        <v>6270</v>
      </c>
      <c r="E786" s="389" t="s">
        <v>98</v>
      </c>
      <c r="F786" s="380">
        <v>0</v>
      </c>
      <c r="G786" s="369" t="str">
        <f t="shared" si="19"/>
        <v>Kém</v>
      </c>
      <c r="H786" s="369"/>
    </row>
    <row r="787" spans="1:8" s="705" customFormat="1" ht="15" customHeight="1" x14ac:dyDescent="0.25">
      <c r="A787" s="369">
        <v>762</v>
      </c>
      <c r="B787" s="369">
        <v>31</v>
      </c>
      <c r="C787" s="389" t="s">
        <v>6271</v>
      </c>
      <c r="D787" s="389" t="s">
        <v>114</v>
      </c>
      <c r="E787" s="389" t="s">
        <v>55</v>
      </c>
      <c r="F787" s="380">
        <v>69</v>
      </c>
      <c r="G787" s="369" t="str">
        <f t="shared" si="19"/>
        <v>Khá</v>
      </c>
      <c r="H787" s="369"/>
    </row>
    <row r="788" spans="1:8" s="705" customFormat="1" ht="15" customHeight="1" x14ac:dyDescent="0.25">
      <c r="A788" s="369">
        <v>763</v>
      </c>
      <c r="B788" s="369">
        <v>32</v>
      </c>
      <c r="C788" s="389" t="s">
        <v>6272</v>
      </c>
      <c r="D788" s="389" t="s">
        <v>6273</v>
      </c>
      <c r="E788" s="389" t="s">
        <v>8</v>
      </c>
      <c r="F788" s="380">
        <v>80</v>
      </c>
      <c r="G788" s="369" t="str">
        <f t="shared" si="19"/>
        <v>Tốt</v>
      </c>
      <c r="H788" s="369"/>
    </row>
    <row r="789" spans="1:8" s="705" customFormat="1" ht="15" customHeight="1" x14ac:dyDescent="0.25">
      <c r="A789" s="369">
        <v>764</v>
      </c>
      <c r="B789" s="369">
        <v>33</v>
      </c>
      <c r="C789" s="389" t="s">
        <v>6274</v>
      </c>
      <c r="D789" s="389" t="s">
        <v>6275</v>
      </c>
      <c r="E789" s="389" t="s">
        <v>8</v>
      </c>
      <c r="F789" s="380">
        <v>90</v>
      </c>
      <c r="G789" s="369" t="str">
        <f t="shared" si="19"/>
        <v>Xuất sắc</v>
      </c>
      <c r="H789" s="369"/>
    </row>
    <row r="790" spans="1:8" s="705" customFormat="1" ht="15" customHeight="1" x14ac:dyDescent="0.25">
      <c r="A790" s="369">
        <v>765</v>
      </c>
      <c r="B790" s="369">
        <v>34</v>
      </c>
      <c r="C790" s="389" t="s">
        <v>6276</v>
      </c>
      <c r="D790" s="389" t="s">
        <v>349</v>
      </c>
      <c r="E790" s="389" t="s">
        <v>8</v>
      </c>
      <c r="F790" s="380">
        <v>82</v>
      </c>
      <c r="G790" s="369" t="str">
        <f t="shared" si="19"/>
        <v>Tốt</v>
      </c>
      <c r="H790" s="369"/>
    </row>
    <row r="791" spans="1:8" s="705" customFormat="1" ht="15" customHeight="1" x14ac:dyDescent="0.25">
      <c r="A791" s="369">
        <v>766</v>
      </c>
      <c r="B791" s="369">
        <v>35</v>
      </c>
      <c r="C791" s="389" t="s">
        <v>6277</v>
      </c>
      <c r="D791" s="389" t="s">
        <v>839</v>
      </c>
      <c r="E791" s="389" t="s">
        <v>8</v>
      </c>
      <c r="F791" s="380">
        <v>0</v>
      </c>
      <c r="G791" s="369" t="str">
        <f t="shared" si="19"/>
        <v>Kém</v>
      </c>
      <c r="H791" s="369"/>
    </row>
    <row r="792" spans="1:8" s="705" customFormat="1" ht="15" customHeight="1" x14ac:dyDescent="0.25">
      <c r="A792" s="369">
        <v>767</v>
      </c>
      <c r="B792" s="369">
        <v>36</v>
      </c>
      <c r="C792" s="389" t="s">
        <v>6278</v>
      </c>
      <c r="D792" s="389" t="s">
        <v>1025</v>
      </c>
      <c r="E792" s="389" t="s">
        <v>8</v>
      </c>
      <c r="F792" s="380">
        <v>60</v>
      </c>
      <c r="G792" s="369" t="str">
        <f t="shared" si="19"/>
        <v>Trung bình</v>
      </c>
      <c r="H792" s="369"/>
    </row>
    <row r="793" spans="1:8" s="705" customFormat="1" ht="15" customHeight="1" x14ac:dyDescent="0.25">
      <c r="A793" s="369">
        <v>768</v>
      </c>
      <c r="B793" s="369">
        <v>37</v>
      </c>
      <c r="C793" s="389" t="s">
        <v>6279</v>
      </c>
      <c r="D793" s="389" t="s">
        <v>493</v>
      </c>
      <c r="E793" s="389" t="s">
        <v>101</v>
      </c>
      <c r="F793" s="380">
        <v>95</v>
      </c>
      <c r="G793" s="369" t="str">
        <f t="shared" si="19"/>
        <v>Xuất sắc</v>
      </c>
      <c r="H793" s="369"/>
    </row>
    <row r="794" spans="1:8" s="705" customFormat="1" ht="15" customHeight="1" x14ac:dyDescent="0.25">
      <c r="A794" s="369">
        <v>769</v>
      </c>
      <c r="B794" s="369">
        <v>38</v>
      </c>
      <c r="C794" s="389" t="s">
        <v>6280</v>
      </c>
      <c r="D794" s="389" t="s">
        <v>376</v>
      </c>
      <c r="E794" s="389" t="s">
        <v>223</v>
      </c>
      <c r="F794" s="380">
        <v>80</v>
      </c>
      <c r="G794" s="369" t="str">
        <f t="shared" si="19"/>
        <v>Tốt</v>
      </c>
      <c r="H794" s="369"/>
    </row>
    <row r="795" spans="1:8" s="705" customFormat="1" ht="15" customHeight="1" x14ac:dyDescent="0.25">
      <c r="A795" s="369">
        <v>770</v>
      </c>
      <c r="B795" s="369">
        <v>39</v>
      </c>
      <c r="C795" s="389" t="s">
        <v>6281</v>
      </c>
      <c r="D795" s="389" t="s">
        <v>6282</v>
      </c>
      <c r="E795" s="389" t="s">
        <v>260</v>
      </c>
      <c r="F795" s="380">
        <v>80</v>
      </c>
      <c r="G795" s="369" t="str">
        <f t="shared" si="19"/>
        <v>Tốt</v>
      </c>
      <c r="H795" s="369"/>
    </row>
    <row r="796" spans="1:8" s="705" customFormat="1" ht="15" customHeight="1" x14ac:dyDescent="0.25">
      <c r="A796" s="369">
        <v>771</v>
      </c>
      <c r="B796" s="369">
        <v>40</v>
      </c>
      <c r="C796" s="389" t="s">
        <v>6283</v>
      </c>
      <c r="D796" s="389" t="s">
        <v>57</v>
      </c>
      <c r="E796" s="389" t="s">
        <v>3266</v>
      </c>
      <c r="F796" s="380">
        <v>83</v>
      </c>
      <c r="G796" s="369" t="str">
        <f t="shared" si="19"/>
        <v>Tốt</v>
      </c>
      <c r="H796" s="369"/>
    </row>
    <row r="797" spans="1:8" s="705" customFormat="1" ht="15" customHeight="1" x14ac:dyDescent="0.25">
      <c r="A797" s="369">
        <v>772</v>
      </c>
      <c r="B797" s="369">
        <v>41</v>
      </c>
      <c r="C797" s="389" t="s">
        <v>6284</v>
      </c>
      <c r="D797" s="389" t="s">
        <v>44</v>
      </c>
      <c r="E797" s="389" t="s">
        <v>25</v>
      </c>
      <c r="F797" s="380">
        <v>78</v>
      </c>
      <c r="G797" s="369" t="str">
        <f t="shared" si="19"/>
        <v>Khá</v>
      </c>
      <c r="H797" s="369"/>
    </row>
    <row r="798" spans="1:8" s="705" customFormat="1" ht="15" customHeight="1" x14ac:dyDescent="0.25">
      <c r="A798" s="369">
        <v>773</v>
      </c>
      <c r="B798" s="369">
        <v>42</v>
      </c>
      <c r="C798" s="389" t="s">
        <v>6285</v>
      </c>
      <c r="D798" s="389" t="s">
        <v>485</v>
      </c>
      <c r="E798" s="389" t="s">
        <v>25</v>
      </c>
      <c r="F798" s="380">
        <v>75</v>
      </c>
      <c r="G798" s="369" t="str">
        <f t="shared" si="19"/>
        <v>Khá</v>
      </c>
      <c r="H798" s="369"/>
    </row>
    <row r="799" spans="1:8" s="705" customFormat="1" ht="15" customHeight="1" x14ac:dyDescent="0.25">
      <c r="A799" s="369">
        <v>774</v>
      </c>
      <c r="B799" s="369">
        <v>43</v>
      </c>
      <c r="C799" s="389" t="s">
        <v>6286</v>
      </c>
      <c r="D799" s="389" t="s">
        <v>36</v>
      </c>
      <c r="E799" s="389" t="s">
        <v>80</v>
      </c>
      <c r="F799" s="380">
        <v>70</v>
      </c>
      <c r="G799" s="369" t="str">
        <f t="shared" si="19"/>
        <v>Khá</v>
      </c>
      <c r="H799" s="369"/>
    </row>
    <row r="800" spans="1:8" s="705" customFormat="1" ht="15" customHeight="1" x14ac:dyDescent="0.25">
      <c r="A800" s="369">
        <v>775</v>
      </c>
      <c r="B800" s="369">
        <v>44</v>
      </c>
      <c r="C800" s="389" t="s">
        <v>6287</v>
      </c>
      <c r="D800" s="389" t="s">
        <v>3935</v>
      </c>
      <c r="E800" s="389" t="s">
        <v>80</v>
      </c>
      <c r="F800" s="380">
        <v>70</v>
      </c>
      <c r="G800" s="369" t="str">
        <f t="shared" si="19"/>
        <v>Khá</v>
      </c>
      <c r="H800" s="369"/>
    </row>
    <row r="801" spans="1:8" s="705" customFormat="1" ht="15" customHeight="1" x14ac:dyDescent="0.25">
      <c r="A801" s="369">
        <v>776</v>
      </c>
      <c r="B801" s="369">
        <v>45</v>
      </c>
      <c r="C801" s="389" t="s">
        <v>6288</v>
      </c>
      <c r="D801" s="389" t="s">
        <v>3935</v>
      </c>
      <c r="E801" s="389" t="s">
        <v>80</v>
      </c>
      <c r="F801" s="380">
        <v>73</v>
      </c>
      <c r="G801" s="369" t="str">
        <f t="shared" si="19"/>
        <v>Khá</v>
      </c>
      <c r="H801" s="369"/>
    </row>
    <row r="802" spans="1:8" s="705" customFormat="1" ht="15" customHeight="1" x14ac:dyDescent="0.25">
      <c r="A802" s="369">
        <v>777</v>
      </c>
      <c r="B802" s="369">
        <v>46</v>
      </c>
      <c r="C802" s="389" t="s">
        <v>6289</v>
      </c>
      <c r="D802" s="389" t="s">
        <v>3475</v>
      </c>
      <c r="E802" s="389" t="s">
        <v>226</v>
      </c>
      <c r="F802" s="380">
        <v>0</v>
      </c>
      <c r="G802" s="369" t="str">
        <f t="shared" si="19"/>
        <v>Kém</v>
      </c>
      <c r="H802" s="369"/>
    </row>
    <row r="803" spans="1:8" s="705" customFormat="1" ht="15" customHeight="1" x14ac:dyDescent="0.25">
      <c r="A803" s="369">
        <v>778</v>
      </c>
      <c r="B803" s="369">
        <v>47</v>
      </c>
      <c r="C803" s="389" t="s">
        <v>6290</v>
      </c>
      <c r="D803" s="389" t="s">
        <v>6291</v>
      </c>
      <c r="E803" s="389" t="s">
        <v>116</v>
      </c>
      <c r="F803" s="380">
        <v>80</v>
      </c>
      <c r="G803" s="369" t="str">
        <f t="shared" si="19"/>
        <v>Tốt</v>
      </c>
      <c r="H803" s="369"/>
    </row>
    <row r="804" spans="1:8" s="705" customFormat="1" ht="15" customHeight="1" x14ac:dyDescent="0.25">
      <c r="A804" s="369">
        <v>779</v>
      </c>
      <c r="B804" s="369">
        <v>48</v>
      </c>
      <c r="C804" s="389" t="s">
        <v>6292</v>
      </c>
      <c r="D804" s="389" t="s">
        <v>86</v>
      </c>
      <c r="E804" s="389" t="s">
        <v>116</v>
      </c>
      <c r="F804" s="380">
        <v>75</v>
      </c>
      <c r="G804" s="369" t="str">
        <f t="shared" si="19"/>
        <v>Khá</v>
      </c>
      <c r="H804" s="369"/>
    </row>
    <row r="805" spans="1:8" s="705" customFormat="1" ht="15" customHeight="1" x14ac:dyDescent="0.25">
      <c r="A805" s="369">
        <v>780</v>
      </c>
      <c r="B805" s="369">
        <v>49</v>
      </c>
      <c r="C805" s="389" t="s">
        <v>6293</v>
      </c>
      <c r="D805" s="389" t="s">
        <v>18</v>
      </c>
      <c r="E805" s="389" t="s">
        <v>1761</v>
      </c>
      <c r="F805" s="380">
        <v>74</v>
      </c>
      <c r="G805" s="369" t="str">
        <f t="shared" si="19"/>
        <v>Khá</v>
      </c>
      <c r="H805" s="369"/>
    </row>
    <row r="806" spans="1:8" s="705" customFormat="1" ht="15" customHeight="1" x14ac:dyDescent="0.25">
      <c r="A806" s="369">
        <v>781</v>
      </c>
      <c r="B806" s="369">
        <v>50</v>
      </c>
      <c r="C806" s="389" t="s">
        <v>6294</v>
      </c>
      <c r="D806" s="389" t="s">
        <v>1015</v>
      </c>
      <c r="E806" s="389" t="s">
        <v>22</v>
      </c>
      <c r="F806" s="380">
        <v>70</v>
      </c>
      <c r="G806" s="369" t="str">
        <f t="shared" si="19"/>
        <v>Khá</v>
      </c>
      <c r="H806" s="369"/>
    </row>
    <row r="807" spans="1:8" s="705" customFormat="1" ht="15" customHeight="1" x14ac:dyDescent="0.25">
      <c r="A807" s="369">
        <v>782</v>
      </c>
      <c r="B807" s="369">
        <v>51</v>
      </c>
      <c r="C807" s="389" t="s">
        <v>6295</v>
      </c>
      <c r="D807" s="389" t="s">
        <v>150</v>
      </c>
      <c r="E807" s="389" t="s">
        <v>193</v>
      </c>
      <c r="F807" s="380">
        <v>0</v>
      </c>
      <c r="G807" s="369" t="str">
        <f t="shared" si="19"/>
        <v>Kém</v>
      </c>
      <c r="H807" s="369"/>
    </row>
    <row r="808" spans="1:8" s="705" customFormat="1" ht="15" customHeight="1" x14ac:dyDescent="0.25">
      <c r="A808" s="369">
        <v>783</v>
      </c>
      <c r="B808" s="369">
        <v>52</v>
      </c>
      <c r="C808" s="389" t="s">
        <v>6296</v>
      </c>
      <c r="D808" s="389" t="s">
        <v>984</v>
      </c>
      <c r="E808" s="389" t="s">
        <v>158</v>
      </c>
      <c r="F808" s="380">
        <v>63</v>
      </c>
      <c r="G808" s="369" t="str">
        <f t="shared" si="19"/>
        <v>Trung bình</v>
      </c>
      <c r="H808" s="369"/>
    </row>
    <row r="809" spans="1:8" s="705" customFormat="1" ht="15" customHeight="1" x14ac:dyDescent="0.25">
      <c r="A809" s="369">
        <v>784</v>
      </c>
      <c r="B809" s="369">
        <v>53</v>
      </c>
      <c r="C809" s="389" t="s">
        <v>6297</v>
      </c>
      <c r="D809" s="389" t="s">
        <v>4896</v>
      </c>
      <c r="E809" s="389" t="s">
        <v>26</v>
      </c>
      <c r="F809" s="380">
        <v>70</v>
      </c>
      <c r="G809" s="369" t="str">
        <f t="shared" si="19"/>
        <v>Khá</v>
      </c>
      <c r="H809" s="369"/>
    </row>
    <row r="810" spans="1:8" s="705" customFormat="1" ht="15" customHeight="1" x14ac:dyDescent="0.25">
      <c r="A810" s="369">
        <v>785</v>
      </c>
      <c r="B810" s="369">
        <v>54</v>
      </c>
      <c r="C810" s="389" t="s">
        <v>6298</v>
      </c>
      <c r="D810" s="389" t="s">
        <v>85</v>
      </c>
      <c r="E810" s="389" t="s">
        <v>9</v>
      </c>
      <c r="F810" s="380">
        <v>80</v>
      </c>
      <c r="G810" s="369" t="str">
        <f t="shared" si="19"/>
        <v>Tốt</v>
      </c>
      <c r="H810" s="369"/>
    </row>
    <row r="811" spans="1:8" s="705" customFormat="1" ht="15" customHeight="1" x14ac:dyDescent="0.25">
      <c r="A811" s="369">
        <v>786</v>
      </c>
      <c r="B811" s="369">
        <v>55</v>
      </c>
      <c r="C811" s="389" t="s">
        <v>6299</v>
      </c>
      <c r="D811" s="389" t="s">
        <v>3387</v>
      </c>
      <c r="E811" s="389" t="s">
        <v>11</v>
      </c>
      <c r="F811" s="380">
        <v>0</v>
      </c>
      <c r="G811" s="369" t="str">
        <f t="shared" si="19"/>
        <v>Kém</v>
      </c>
      <c r="H811" s="369"/>
    </row>
    <row r="812" spans="1:8" s="705" customFormat="1" ht="15" customHeight="1" x14ac:dyDescent="0.25">
      <c r="A812" s="369">
        <v>787</v>
      </c>
      <c r="B812" s="369">
        <v>56</v>
      </c>
      <c r="C812" s="389" t="s">
        <v>6300</v>
      </c>
      <c r="D812" s="389" t="s">
        <v>6301</v>
      </c>
      <c r="E812" s="389" t="s">
        <v>11</v>
      </c>
      <c r="F812" s="380">
        <v>60</v>
      </c>
      <c r="G812" s="369" t="str">
        <f t="shared" si="19"/>
        <v>Trung bình</v>
      </c>
      <c r="H812" s="369"/>
    </row>
    <row r="813" spans="1:8" s="705" customFormat="1" ht="15" customHeight="1" x14ac:dyDescent="0.25">
      <c r="A813" s="369">
        <v>788</v>
      </c>
      <c r="B813" s="369">
        <v>57</v>
      </c>
      <c r="C813" s="389" t="s">
        <v>6302</v>
      </c>
      <c r="D813" s="389" t="s">
        <v>188</v>
      </c>
      <c r="E813" s="389" t="s">
        <v>11</v>
      </c>
      <c r="F813" s="380">
        <v>0</v>
      </c>
      <c r="G813" s="369" t="str">
        <f t="shared" si="19"/>
        <v>Kém</v>
      </c>
      <c r="H813" s="369"/>
    </row>
    <row r="814" spans="1:8" s="705" customFormat="1" ht="15" customHeight="1" x14ac:dyDescent="0.25">
      <c r="A814" s="369">
        <v>789</v>
      </c>
      <c r="B814" s="369">
        <v>58</v>
      </c>
      <c r="C814" s="389" t="s">
        <v>6303</v>
      </c>
      <c r="D814" s="389" t="s">
        <v>74</v>
      </c>
      <c r="E814" s="389" t="s">
        <v>117</v>
      </c>
      <c r="F814" s="380">
        <v>70</v>
      </c>
      <c r="G814" s="369" t="str">
        <f t="shared" si="19"/>
        <v>Khá</v>
      </c>
      <c r="H814" s="369"/>
    </row>
    <row r="815" spans="1:8" s="705" customFormat="1" ht="15" customHeight="1" x14ac:dyDescent="0.25">
      <c r="A815" s="369">
        <v>790</v>
      </c>
      <c r="B815" s="369">
        <v>59</v>
      </c>
      <c r="C815" s="389" t="s">
        <v>6304</v>
      </c>
      <c r="D815" s="389" t="s">
        <v>6252</v>
      </c>
      <c r="E815" s="389" t="s">
        <v>2874</v>
      </c>
      <c r="F815" s="380">
        <v>0</v>
      </c>
      <c r="G815" s="369" t="str">
        <f t="shared" si="19"/>
        <v>Kém</v>
      </c>
      <c r="H815" s="369"/>
    </row>
    <row r="816" spans="1:8" s="705" customFormat="1" ht="15" customHeight="1" x14ac:dyDescent="0.25">
      <c r="A816" s="369">
        <v>791</v>
      </c>
      <c r="B816" s="369">
        <v>60</v>
      </c>
      <c r="C816" s="389" t="s">
        <v>6305</v>
      </c>
      <c r="D816" s="389" t="s">
        <v>6306</v>
      </c>
      <c r="E816" s="389" t="s">
        <v>286</v>
      </c>
      <c r="F816" s="380">
        <v>68</v>
      </c>
      <c r="G816" s="369" t="str">
        <f t="shared" si="19"/>
        <v>Khá</v>
      </c>
      <c r="H816" s="369"/>
    </row>
    <row r="817" spans="1:8" s="705" customFormat="1" ht="15" customHeight="1" x14ac:dyDescent="0.25">
      <c r="A817" s="369">
        <v>792</v>
      </c>
      <c r="B817" s="369">
        <v>61</v>
      </c>
      <c r="C817" s="389" t="s">
        <v>6307</v>
      </c>
      <c r="D817" s="389" t="s">
        <v>301</v>
      </c>
      <c r="E817" s="389" t="s">
        <v>83</v>
      </c>
      <c r="F817" s="380">
        <v>70</v>
      </c>
      <c r="G817" s="369" t="str">
        <f t="shared" si="19"/>
        <v>Khá</v>
      </c>
      <c r="H817" s="369"/>
    </row>
    <row r="818" spans="1:8" s="705" customFormat="1" ht="15" customHeight="1" x14ac:dyDescent="0.25">
      <c r="A818" s="369">
        <v>793</v>
      </c>
      <c r="B818" s="369">
        <v>62</v>
      </c>
      <c r="C818" s="389" t="s">
        <v>6308</v>
      </c>
      <c r="D818" s="389" t="s">
        <v>602</v>
      </c>
      <c r="E818" s="389" t="s">
        <v>61</v>
      </c>
      <c r="F818" s="380">
        <v>68</v>
      </c>
      <c r="G818" s="369" t="str">
        <f t="shared" si="19"/>
        <v>Khá</v>
      </c>
      <c r="H818" s="369"/>
    </row>
    <row r="819" spans="1:8" s="705" customFormat="1" ht="15" customHeight="1" x14ac:dyDescent="0.25">
      <c r="A819" s="369">
        <v>794</v>
      </c>
      <c r="B819" s="369">
        <v>63</v>
      </c>
      <c r="C819" s="389" t="s">
        <v>6309</v>
      </c>
      <c r="D819" s="389" t="s">
        <v>126</v>
      </c>
      <c r="E819" s="389" t="s">
        <v>61</v>
      </c>
      <c r="F819" s="380">
        <v>80</v>
      </c>
      <c r="G819" s="369" t="str">
        <f t="shared" si="19"/>
        <v>Tốt</v>
      </c>
      <c r="H819" s="369"/>
    </row>
    <row r="820" spans="1:8" s="705" customFormat="1" ht="15" customHeight="1" x14ac:dyDescent="0.25">
      <c r="A820" s="369">
        <v>795</v>
      </c>
      <c r="B820" s="369">
        <v>64</v>
      </c>
      <c r="C820" s="389" t="s">
        <v>6310</v>
      </c>
      <c r="D820" s="389" t="s">
        <v>6311</v>
      </c>
      <c r="E820" s="389" t="s">
        <v>245</v>
      </c>
      <c r="F820" s="380">
        <v>90</v>
      </c>
      <c r="G820" s="369" t="str">
        <f t="shared" si="19"/>
        <v>Xuất sắc</v>
      </c>
      <c r="H820" s="369"/>
    </row>
    <row r="821" spans="1:8" s="705" customFormat="1" ht="15" customHeight="1" x14ac:dyDescent="0.25">
      <c r="A821" s="369">
        <v>796</v>
      </c>
      <c r="B821" s="369">
        <v>65</v>
      </c>
      <c r="C821" s="389" t="s">
        <v>6312</v>
      </c>
      <c r="D821" s="389" t="s">
        <v>151</v>
      </c>
      <c r="E821" s="389" t="s">
        <v>119</v>
      </c>
      <c r="F821" s="380">
        <v>83</v>
      </c>
      <c r="G821" s="369" t="str">
        <f t="shared" si="19"/>
        <v>Tốt</v>
      </c>
      <c r="H821" s="369"/>
    </row>
    <row r="822" spans="1:8" s="705" customFormat="1" ht="15" customHeight="1" x14ac:dyDescent="0.25">
      <c r="A822" s="369">
        <v>797</v>
      </c>
      <c r="B822" s="369">
        <v>66</v>
      </c>
      <c r="C822" s="389" t="s">
        <v>6313</v>
      </c>
      <c r="D822" s="389" t="s">
        <v>340</v>
      </c>
      <c r="E822" s="389" t="s">
        <v>218</v>
      </c>
      <c r="F822" s="380">
        <v>82</v>
      </c>
      <c r="G822" s="369" t="str">
        <f t="shared" si="19"/>
        <v>Tốt</v>
      </c>
      <c r="H822" s="369"/>
    </row>
    <row r="823" spans="1:8" s="705" customFormat="1" ht="15" customHeight="1" x14ac:dyDescent="0.25">
      <c r="A823" s="369">
        <v>798</v>
      </c>
      <c r="B823" s="369">
        <v>67</v>
      </c>
      <c r="C823" s="389" t="s">
        <v>6314</v>
      </c>
      <c r="D823" s="389" t="s">
        <v>6315</v>
      </c>
      <c r="E823" s="389" t="s">
        <v>160</v>
      </c>
      <c r="F823" s="380">
        <v>70</v>
      </c>
      <c r="G823" s="369" t="str">
        <f t="shared" si="19"/>
        <v>Khá</v>
      </c>
      <c r="H823" s="369"/>
    </row>
    <row r="824" spans="1:8" s="705" customFormat="1" ht="15" customHeight="1" x14ac:dyDescent="0.25">
      <c r="A824" s="369">
        <v>799</v>
      </c>
      <c r="B824" s="369">
        <v>68</v>
      </c>
      <c r="C824" s="389" t="s">
        <v>6316</v>
      </c>
      <c r="D824" s="389" t="s">
        <v>6021</v>
      </c>
      <c r="E824" s="389" t="s">
        <v>5</v>
      </c>
      <c r="F824" s="380">
        <v>70</v>
      </c>
      <c r="G824" s="369" t="str">
        <f t="shared" si="19"/>
        <v>Khá</v>
      </c>
      <c r="H824" s="369"/>
    </row>
    <row r="825" spans="1:8" s="705" customFormat="1" ht="15" customHeight="1" x14ac:dyDescent="0.25">
      <c r="A825" s="369">
        <v>800</v>
      </c>
      <c r="B825" s="369">
        <v>69</v>
      </c>
      <c r="C825" s="389" t="s">
        <v>6317</v>
      </c>
      <c r="D825" s="389" t="s">
        <v>204</v>
      </c>
      <c r="E825" s="389" t="s">
        <v>63</v>
      </c>
      <c r="F825" s="380">
        <v>60</v>
      </c>
      <c r="G825" s="369" t="str">
        <f t="shared" si="19"/>
        <v>Trung bình</v>
      </c>
      <c r="H825" s="369"/>
    </row>
    <row r="826" spans="1:8" s="705" customFormat="1" ht="15" customHeight="1" x14ac:dyDescent="0.25">
      <c r="A826" s="369">
        <v>801</v>
      </c>
      <c r="B826" s="369">
        <v>70</v>
      </c>
      <c r="C826" s="389" t="s">
        <v>6318</v>
      </c>
      <c r="D826" s="389" t="s">
        <v>86</v>
      </c>
      <c r="E826" s="389" t="s">
        <v>6319</v>
      </c>
      <c r="F826" s="380">
        <v>48</v>
      </c>
      <c r="G826" s="369" t="str">
        <f t="shared" si="19"/>
        <v>Yếu</v>
      </c>
      <c r="H826" s="369"/>
    </row>
    <row r="827" spans="1:8" s="705" customFormat="1" ht="15" customHeight="1" x14ac:dyDescent="0.25">
      <c r="A827" s="369">
        <v>802</v>
      </c>
      <c r="B827" s="369">
        <v>71</v>
      </c>
      <c r="C827" s="389" t="s">
        <v>6320</v>
      </c>
      <c r="D827" s="389" t="s">
        <v>6321</v>
      </c>
      <c r="E827" s="389" t="s">
        <v>64</v>
      </c>
      <c r="F827" s="380">
        <v>90</v>
      </c>
      <c r="G827" s="369" t="str">
        <f t="shared" si="19"/>
        <v>Xuất sắc</v>
      </c>
      <c r="H827" s="369"/>
    </row>
    <row r="828" spans="1:8" s="705" customFormat="1" ht="15" customHeight="1" x14ac:dyDescent="0.25">
      <c r="A828" s="369">
        <v>803</v>
      </c>
      <c r="B828" s="369">
        <v>72</v>
      </c>
      <c r="C828" s="389" t="s">
        <v>6322</v>
      </c>
      <c r="D828" s="389" t="s">
        <v>2286</v>
      </c>
      <c r="E828" s="389" t="s">
        <v>12</v>
      </c>
      <c r="F828" s="380">
        <v>75</v>
      </c>
      <c r="G828" s="369" t="str">
        <f t="shared" si="19"/>
        <v>Khá</v>
      </c>
      <c r="H828" s="369"/>
    </row>
    <row r="829" spans="1:8" s="705" customFormat="1" ht="15" customHeight="1" x14ac:dyDescent="0.25">
      <c r="A829" s="369">
        <v>804</v>
      </c>
      <c r="B829" s="369">
        <v>73</v>
      </c>
      <c r="C829" s="389" t="s">
        <v>6323</v>
      </c>
      <c r="D829" s="389" t="s">
        <v>136</v>
      </c>
      <c r="E829" s="389" t="s">
        <v>12</v>
      </c>
      <c r="F829" s="380">
        <v>80</v>
      </c>
      <c r="G829" s="369" t="str">
        <f t="shared" si="19"/>
        <v>Tốt</v>
      </c>
      <c r="H829" s="369"/>
    </row>
    <row r="830" spans="1:8" s="705" customFormat="1" ht="15" customHeight="1" x14ac:dyDescent="0.25">
      <c r="A830" s="369">
        <v>805</v>
      </c>
      <c r="B830" s="369">
        <v>74</v>
      </c>
      <c r="C830" s="389" t="s">
        <v>6324</v>
      </c>
      <c r="D830" s="389" t="s">
        <v>744</v>
      </c>
      <c r="E830" s="389" t="s">
        <v>12</v>
      </c>
      <c r="F830" s="380">
        <v>90</v>
      </c>
      <c r="G830" s="369" t="str">
        <f t="shared" si="19"/>
        <v>Xuất sắc</v>
      </c>
      <c r="H830" s="369"/>
    </row>
    <row r="831" spans="1:8" s="705" customFormat="1" ht="15" customHeight="1" x14ac:dyDescent="0.25">
      <c r="A831" s="369">
        <v>806</v>
      </c>
      <c r="B831" s="369">
        <v>75</v>
      </c>
      <c r="C831" s="389" t="s">
        <v>6325</v>
      </c>
      <c r="D831" s="389" t="s">
        <v>4858</v>
      </c>
      <c r="E831" s="389" t="s">
        <v>12</v>
      </c>
      <c r="F831" s="380">
        <v>0</v>
      </c>
      <c r="G831" s="369" t="str">
        <f t="shared" si="19"/>
        <v>Kém</v>
      </c>
      <c r="H831" s="369"/>
    </row>
    <row r="832" spans="1:8" s="705" customFormat="1" ht="15" customHeight="1" x14ac:dyDescent="0.25">
      <c r="A832" s="369">
        <v>807</v>
      </c>
      <c r="B832" s="369">
        <v>76</v>
      </c>
      <c r="C832" s="389" t="s">
        <v>6326</v>
      </c>
      <c r="D832" s="389" t="s">
        <v>6327</v>
      </c>
      <c r="E832" s="389" t="s">
        <v>28</v>
      </c>
      <c r="F832" s="380">
        <v>70</v>
      </c>
      <c r="G832" s="369" t="str">
        <f t="shared" si="19"/>
        <v>Khá</v>
      </c>
      <c r="H832" s="369"/>
    </row>
    <row r="833" spans="1:8" s="705" customFormat="1" ht="15" customHeight="1" x14ac:dyDescent="0.25">
      <c r="A833" s="369">
        <v>808</v>
      </c>
      <c r="B833" s="369">
        <v>77</v>
      </c>
      <c r="C833" s="389" t="s">
        <v>6328</v>
      </c>
      <c r="D833" s="389" t="s">
        <v>6329</v>
      </c>
      <c r="E833" s="389" t="s">
        <v>167</v>
      </c>
      <c r="F833" s="380">
        <v>0</v>
      </c>
      <c r="G833" s="369" t="str">
        <f t="shared" si="19"/>
        <v>Kém</v>
      </c>
      <c r="H833" s="369"/>
    </row>
    <row r="834" spans="1:8" s="705" customFormat="1" ht="15" customHeight="1" x14ac:dyDescent="0.25">
      <c r="A834" s="369">
        <v>809</v>
      </c>
      <c r="B834" s="369">
        <v>78</v>
      </c>
      <c r="C834" s="389" t="s">
        <v>6330</v>
      </c>
      <c r="D834" s="389" t="s">
        <v>490</v>
      </c>
      <c r="E834" s="389" t="s">
        <v>1295</v>
      </c>
      <c r="F834" s="380">
        <v>51</v>
      </c>
      <c r="G834" s="369" t="str">
        <f t="shared" si="19"/>
        <v>Trung bình</v>
      </c>
      <c r="H834" s="369"/>
    </row>
    <row r="835" spans="1:8" s="705" customFormat="1" ht="15" customHeight="1" x14ac:dyDescent="0.25">
      <c r="A835" s="369">
        <v>810</v>
      </c>
      <c r="B835" s="369">
        <v>79</v>
      </c>
      <c r="C835" s="389" t="s">
        <v>6331</v>
      </c>
      <c r="D835" s="389" t="s">
        <v>990</v>
      </c>
      <c r="E835" s="389" t="s">
        <v>991</v>
      </c>
      <c r="F835" s="380">
        <v>79</v>
      </c>
      <c r="G835" s="369" t="str">
        <f t="shared" si="19"/>
        <v>Khá</v>
      </c>
      <c r="H835" s="369"/>
    </row>
    <row r="836" spans="1:8" s="705" customFormat="1" ht="15" customHeight="1" x14ac:dyDescent="0.25">
      <c r="A836" s="369">
        <v>811</v>
      </c>
      <c r="B836" s="369">
        <v>80</v>
      </c>
      <c r="C836" s="389" t="s">
        <v>6332</v>
      </c>
      <c r="D836" s="389" t="s">
        <v>6333</v>
      </c>
      <c r="E836" s="389" t="s">
        <v>66</v>
      </c>
      <c r="F836" s="380">
        <v>71</v>
      </c>
      <c r="G836" s="369" t="str">
        <f t="shared" si="19"/>
        <v>Khá</v>
      </c>
      <c r="H836" s="369"/>
    </row>
    <row r="837" spans="1:8" s="705" customFormat="1" ht="15" customHeight="1" x14ac:dyDescent="0.25">
      <c r="A837" s="369"/>
      <c r="B837" s="369"/>
      <c r="C837" s="378" t="s">
        <v>6334</v>
      </c>
      <c r="D837" s="380"/>
      <c r="E837" s="381"/>
      <c r="F837" s="380"/>
      <c r="G837" s="380"/>
      <c r="H837" s="369"/>
    </row>
    <row r="838" spans="1:8" s="705" customFormat="1" ht="15" customHeight="1" x14ac:dyDescent="0.25">
      <c r="A838" s="369">
        <v>812</v>
      </c>
      <c r="B838" s="369">
        <v>1</v>
      </c>
      <c r="C838" s="389" t="s">
        <v>6335</v>
      </c>
      <c r="D838" s="389" t="s">
        <v>5822</v>
      </c>
      <c r="E838" s="389" t="s">
        <v>34</v>
      </c>
      <c r="F838" s="380">
        <v>0</v>
      </c>
      <c r="G838" s="728" t="str">
        <f t="shared" ref="G838:G901" si="20">IF(F838&gt;=90,"Xuất sắc",IF(F838&gt;=80,"Tốt",IF(F838&gt;=65,"Khá",IF(F838&gt;=50,"Trung bình",IF(F838&gt;=35,"Yếu","Kém")))))</f>
        <v>Kém</v>
      </c>
      <c r="H838" s="369"/>
    </row>
    <row r="839" spans="1:8" s="705" customFormat="1" ht="15" customHeight="1" x14ac:dyDescent="0.25">
      <c r="A839" s="369">
        <v>813</v>
      </c>
      <c r="B839" s="369">
        <v>2</v>
      </c>
      <c r="C839" s="389" t="s">
        <v>6336</v>
      </c>
      <c r="D839" s="389" t="s">
        <v>2796</v>
      </c>
      <c r="E839" s="389" t="s">
        <v>34</v>
      </c>
      <c r="F839" s="380">
        <v>60</v>
      </c>
      <c r="G839" s="728" t="str">
        <f t="shared" si="20"/>
        <v>Trung bình</v>
      </c>
      <c r="H839" s="369"/>
    </row>
    <row r="840" spans="1:8" s="705" customFormat="1" ht="15" customHeight="1" x14ac:dyDescent="0.25">
      <c r="A840" s="369">
        <v>814</v>
      </c>
      <c r="B840" s="369">
        <v>3</v>
      </c>
      <c r="C840" s="389" t="s">
        <v>6337</v>
      </c>
      <c r="D840" s="389" t="s">
        <v>36</v>
      </c>
      <c r="E840" s="389" t="s">
        <v>34</v>
      </c>
      <c r="F840" s="380">
        <v>85</v>
      </c>
      <c r="G840" s="728" t="str">
        <f t="shared" si="20"/>
        <v>Tốt</v>
      </c>
      <c r="H840" s="369"/>
    </row>
    <row r="841" spans="1:8" s="705" customFormat="1" ht="15" customHeight="1" x14ac:dyDescent="0.25">
      <c r="A841" s="369">
        <v>815</v>
      </c>
      <c r="B841" s="369">
        <v>4</v>
      </c>
      <c r="C841" s="389" t="s">
        <v>6338</v>
      </c>
      <c r="D841" s="389" t="s">
        <v>181</v>
      </c>
      <c r="E841" s="389" t="s">
        <v>34</v>
      </c>
      <c r="F841" s="380">
        <v>75</v>
      </c>
      <c r="G841" s="728" t="str">
        <f t="shared" si="20"/>
        <v>Khá</v>
      </c>
      <c r="H841" s="369"/>
    </row>
    <row r="842" spans="1:8" s="705" customFormat="1" ht="15" customHeight="1" x14ac:dyDescent="0.25">
      <c r="A842" s="369">
        <v>816</v>
      </c>
      <c r="B842" s="369">
        <v>5</v>
      </c>
      <c r="C842" s="389" t="s">
        <v>6339</v>
      </c>
      <c r="D842" s="389" t="s">
        <v>6340</v>
      </c>
      <c r="E842" s="389" t="s">
        <v>34</v>
      </c>
      <c r="F842" s="380">
        <v>70</v>
      </c>
      <c r="G842" s="728" t="str">
        <f t="shared" si="20"/>
        <v>Khá</v>
      </c>
      <c r="H842" s="369"/>
    </row>
    <row r="843" spans="1:8" s="705" customFormat="1" ht="15" customHeight="1" x14ac:dyDescent="0.25">
      <c r="A843" s="369">
        <v>817</v>
      </c>
      <c r="B843" s="369">
        <v>6</v>
      </c>
      <c r="C843" s="389" t="s">
        <v>6341</v>
      </c>
      <c r="D843" s="389" t="s">
        <v>6342</v>
      </c>
      <c r="E843" s="389" t="s">
        <v>129</v>
      </c>
      <c r="F843" s="380">
        <v>85</v>
      </c>
      <c r="G843" s="728" t="str">
        <f t="shared" si="20"/>
        <v>Tốt</v>
      </c>
      <c r="H843" s="369"/>
    </row>
    <row r="844" spans="1:8" s="705" customFormat="1" ht="15" customHeight="1" x14ac:dyDescent="0.25">
      <c r="A844" s="369">
        <v>818</v>
      </c>
      <c r="B844" s="369">
        <v>7</v>
      </c>
      <c r="C844" s="389" t="s">
        <v>6343</v>
      </c>
      <c r="D844" s="389" t="s">
        <v>153</v>
      </c>
      <c r="E844" s="389" t="s">
        <v>129</v>
      </c>
      <c r="F844" s="380">
        <v>85</v>
      </c>
      <c r="G844" s="728" t="str">
        <f t="shared" si="20"/>
        <v>Tốt</v>
      </c>
      <c r="H844" s="369"/>
    </row>
    <row r="845" spans="1:8" s="705" customFormat="1" ht="15" customHeight="1" x14ac:dyDescent="0.25">
      <c r="A845" s="369">
        <v>819</v>
      </c>
      <c r="B845" s="369">
        <v>8</v>
      </c>
      <c r="C845" s="389" t="s">
        <v>6344</v>
      </c>
      <c r="D845" s="389" t="s">
        <v>6081</v>
      </c>
      <c r="E845" s="389" t="s">
        <v>6345</v>
      </c>
      <c r="F845" s="380">
        <v>50</v>
      </c>
      <c r="G845" s="728" t="str">
        <f t="shared" si="20"/>
        <v>Trung bình</v>
      </c>
      <c r="H845" s="369"/>
    </row>
    <row r="846" spans="1:8" s="705" customFormat="1" ht="15" customHeight="1" x14ac:dyDescent="0.25">
      <c r="A846" s="369">
        <v>820</v>
      </c>
      <c r="B846" s="369">
        <v>9</v>
      </c>
      <c r="C846" s="389" t="s">
        <v>6346</v>
      </c>
      <c r="D846" s="389" t="s">
        <v>174</v>
      </c>
      <c r="E846" s="389" t="s">
        <v>199</v>
      </c>
      <c r="F846" s="380">
        <v>78</v>
      </c>
      <c r="G846" s="728" t="str">
        <f t="shared" si="20"/>
        <v>Khá</v>
      </c>
      <c r="H846" s="369"/>
    </row>
    <row r="847" spans="1:8" s="705" customFormat="1" ht="15" customHeight="1" x14ac:dyDescent="0.25">
      <c r="A847" s="369">
        <v>821</v>
      </c>
      <c r="B847" s="369">
        <v>10</v>
      </c>
      <c r="C847" s="389" t="s">
        <v>6347</v>
      </c>
      <c r="D847" s="389" t="s">
        <v>18</v>
      </c>
      <c r="E847" s="389" t="s">
        <v>199</v>
      </c>
      <c r="F847" s="380">
        <v>80</v>
      </c>
      <c r="G847" s="728" t="str">
        <f t="shared" si="20"/>
        <v>Tốt</v>
      </c>
      <c r="H847" s="369"/>
    </row>
    <row r="848" spans="1:8" s="705" customFormat="1" ht="15" customHeight="1" x14ac:dyDescent="0.25">
      <c r="A848" s="369">
        <v>822</v>
      </c>
      <c r="B848" s="369">
        <v>11</v>
      </c>
      <c r="C848" s="389" t="s">
        <v>6348</v>
      </c>
      <c r="D848" s="389" t="s">
        <v>5635</v>
      </c>
      <c r="E848" s="389" t="s">
        <v>6</v>
      </c>
      <c r="F848" s="380">
        <v>85</v>
      </c>
      <c r="G848" s="728" t="str">
        <f t="shared" si="20"/>
        <v>Tốt</v>
      </c>
      <c r="H848" s="369"/>
    </row>
    <row r="849" spans="1:8" s="705" customFormat="1" ht="15" customHeight="1" x14ac:dyDescent="0.25">
      <c r="A849" s="369">
        <v>823</v>
      </c>
      <c r="B849" s="369">
        <v>12</v>
      </c>
      <c r="C849" s="389" t="s">
        <v>6349</v>
      </c>
      <c r="D849" s="389" t="s">
        <v>3928</v>
      </c>
      <c r="E849" s="389" t="s">
        <v>38</v>
      </c>
      <c r="F849" s="380">
        <v>80</v>
      </c>
      <c r="G849" s="728" t="str">
        <f t="shared" si="20"/>
        <v>Tốt</v>
      </c>
      <c r="H849" s="369"/>
    </row>
    <row r="850" spans="1:8" s="705" customFormat="1" ht="15" customHeight="1" x14ac:dyDescent="0.25">
      <c r="A850" s="369">
        <v>824</v>
      </c>
      <c r="B850" s="369">
        <v>13</v>
      </c>
      <c r="C850" s="389" t="s">
        <v>6350</v>
      </c>
      <c r="D850" s="389" t="s">
        <v>692</v>
      </c>
      <c r="E850" s="389" t="s">
        <v>38</v>
      </c>
      <c r="F850" s="380">
        <v>90</v>
      </c>
      <c r="G850" s="728" t="str">
        <f t="shared" si="20"/>
        <v>Xuất sắc</v>
      </c>
      <c r="H850" s="369"/>
    </row>
    <row r="851" spans="1:8" s="705" customFormat="1" ht="15" customHeight="1" x14ac:dyDescent="0.25">
      <c r="A851" s="369">
        <v>825</v>
      </c>
      <c r="B851" s="369">
        <v>14</v>
      </c>
      <c r="C851" s="389" t="s">
        <v>6351</v>
      </c>
      <c r="D851" s="389" t="s">
        <v>708</v>
      </c>
      <c r="E851" s="389" t="s">
        <v>27</v>
      </c>
      <c r="F851" s="380">
        <v>90</v>
      </c>
      <c r="G851" s="728" t="str">
        <f t="shared" si="20"/>
        <v>Xuất sắc</v>
      </c>
      <c r="H851" s="369"/>
    </row>
    <row r="852" spans="1:8" s="705" customFormat="1" ht="15" customHeight="1" x14ac:dyDescent="0.25">
      <c r="A852" s="369">
        <v>826</v>
      </c>
      <c r="B852" s="369">
        <v>15</v>
      </c>
      <c r="C852" s="389" t="s">
        <v>6352</v>
      </c>
      <c r="D852" s="389" t="s">
        <v>6353</v>
      </c>
      <c r="E852" s="389" t="s">
        <v>3701</v>
      </c>
      <c r="F852" s="380"/>
      <c r="G852" s="728" t="str">
        <f t="shared" si="20"/>
        <v>Kém</v>
      </c>
      <c r="H852" s="369"/>
    </row>
    <row r="853" spans="1:8" s="705" customFormat="1" ht="15" customHeight="1" x14ac:dyDescent="0.25">
      <c r="A853" s="369">
        <v>827</v>
      </c>
      <c r="B853" s="369">
        <v>16</v>
      </c>
      <c r="C853" s="389" t="s">
        <v>6354</v>
      </c>
      <c r="D853" s="389" t="s">
        <v>4681</v>
      </c>
      <c r="E853" s="389" t="s">
        <v>154</v>
      </c>
      <c r="F853" s="380">
        <v>85</v>
      </c>
      <c r="G853" s="728" t="str">
        <f t="shared" si="20"/>
        <v>Tốt</v>
      </c>
      <c r="H853" s="369"/>
    </row>
    <row r="854" spans="1:8" s="705" customFormat="1" ht="15" customHeight="1" x14ac:dyDescent="0.25">
      <c r="A854" s="369">
        <v>828</v>
      </c>
      <c r="B854" s="369">
        <v>17</v>
      </c>
      <c r="C854" s="389" t="s">
        <v>6355</v>
      </c>
      <c r="D854" s="389" t="s">
        <v>1273</v>
      </c>
      <c r="E854" s="389" t="s">
        <v>7</v>
      </c>
      <c r="F854" s="380">
        <v>0</v>
      </c>
      <c r="G854" s="728" t="str">
        <f t="shared" si="20"/>
        <v>Kém</v>
      </c>
      <c r="H854" s="369"/>
    </row>
    <row r="855" spans="1:8" s="705" customFormat="1" ht="15" customHeight="1" x14ac:dyDescent="0.25">
      <c r="A855" s="369">
        <v>829</v>
      </c>
      <c r="B855" s="369">
        <v>18</v>
      </c>
      <c r="C855" s="389" t="s">
        <v>6356</v>
      </c>
      <c r="D855" s="389" t="s">
        <v>6357</v>
      </c>
      <c r="E855" s="389" t="s">
        <v>14</v>
      </c>
      <c r="F855" s="380">
        <v>90</v>
      </c>
      <c r="G855" s="728" t="str">
        <f t="shared" si="20"/>
        <v>Xuất sắc</v>
      </c>
      <c r="H855" s="369"/>
    </row>
    <row r="856" spans="1:8" s="705" customFormat="1" ht="15" customHeight="1" x14ac:dyDescent="0.25">
      <c r="A856" s="369">
        <v>830</v>
      </c>
      <c r="B856" s="369">
        <v>19</v>
      </c>
      <c r="C856" s="389" t="s">
        <v>6358</v>
      </c>
      <c r="D856" s="389" t="s">
        <v>3745</v>
      </c>
      <c r="E856" s="389" t="s">
        <v>178</v>
      </c>
      <c r="F856" s="380">
        <v>80</v>
      </c>
      <c r="G856" s="728" t="str">
        <f t="shared" si="20"/>
        <v>Tốt</v>
      </c>
      <c r="H856" s="369"/>
    </row>
    <row r="857" spans="1:8" s="705" customFormat="1" ht="15" customHeight="1" x14ac:dyDescent="0.25">
      <c r="A857" s="369">
        <v>831</v>
      </c>
      <c r="B857" s="369">
        <v>20</v>
      </c>
      <c r="C857" s="389" t="s">
        <v>6359</v>
      </c>
      <c r="D857" s="389" t="s">
        <v>57</v>
      </c>
      <c r="E857" s="389" t="s">
        <v>132</v>
      </c>
      <c r="F857" s="380">
        <v>70</v>
      </c>
      <c r="G857" s="728" t="str">
        <f t="shared" si="20"/>
        <v>Khá</v>
      </c>
      <c r="H857" s="369"/>
    </row>
    <row r="858" spans="1:8" s="705" customFormat="1" ht="15" customHeight="1" x14ac:dyDescent="0.25">
      <c r="A858" s="369">
        <v>832</v>
      </c>
      <c r="B858" s="369">
        <v>21</v>
      </c>
      <c r="C858" s="389" t="s">
        <v>6360</v>
      </c>
      <c r="D858" s="389" t="s">
        <v>150</v>
      </c>
      <c r="E858" s="389" t="s">
        <v>41</v>
      </c>
      <c r="F858" s="380">
        <v>85</v>
      </c>
      <c r="G858" s="728" t="str">
        <f t="shared" si="20"/>
        <v>Tốt</v>
      </c>
      <c r="H858" s="369"/>
    </row>
    <row r="859" spans="1:8" s="705" customFormat="1" ht="15" customHeight="1" x14ac:dyDescent="0.25">
      <c r="A859" s="369">
        <v>833</v>
      </c>
      <c r="B859" s="369">
        <v>22</v>
      </c>
      <c r="C859" s="389" t="s">
        <v>6361</v>
      </c>
      <c r="D859" s="389" t="s">
        <v>48</v>
      </c>
      <c r="E859" s="389" t="s">
        <v>45</v>
      </c>
      <c r="F859" s="380">
        <v>70</v>
      </c>
      <c r="G859" s="728" t="str">
        <f t="shared" si="20"/>
        <v>Khá</v>
      </c>
      <c r="H859" s="369"/>
    </row>
    <row r="860" spans="1:8" s="705" customFormat="1" ht="15" customHeight="1" x14ac:dyDescent="0.25">
      <c r="A860" s="369">
        <v>834</v>
      </c>
      <c r="B860" s="369">
        <v>23</v>
      </c>
      <c r="C860" s="389" t="s">
        <v>6362</v>
      </c>
      <c r="D860" s="389" t="s">
        <v>174</v>
      </c>
      <c r="E860" s="389" t="s">
        <v>47</v>
      </c>
      <c r="F860" s="380">
        <v>0</v>
      </c>
      <c r="G860" s="728" t="str">
        <f t="shared" si="20"/>
        <v>Kém</v>
      </c>
      <c r="H860" s="369"/>
    </row>
    <row r="861" spans="1:8" s="705" customFormat="1" ht="15" customHeight="1" x14ac:dyDescent="0.25">
      <c r="A861" s="369">
        <v>835</v>
      </c>
      <c r="B861" s="369">
        <v>24</v>
      </c>
      <c r="C861" s="389" t="s">
        <v>6363</v>
      </c>
      <c r="D861" s="389" t="s">
        <v>4389</v>
      </c>
      <c r="E861" s="389" t="s">
        <v>51</v>
      </c>
      <c r="F861" s="380">
        <v>85</v>
      </c>
      <c r="G861" s="728" t="str">
        <f t="shared" si="20"/>
        <v>Tốt</v>
      </c>
      <c r="H861" s="369"/>
    </row>
    <row r="862" spans="1:8" s="705" customFormat="1" ht="15" customHeight="1" x14ac:dyDescent="0.25">
      <c r="A862" s="369">
        <v>836</v>
      </c>
      <c r="B862" s="369">
        <v>25</v>
      </c>
      <c r="C862" s="389" t="s">
        <v>6364</v>
      </c>
      <c r="D862" s="389" t="s">
        <v>4690</v>
      </c>
      <c r="E862" s="389" t="s">
        <v>190</v>
      </c>
      <c r="F862" s="380">
        <v>55</v>
      </c>
      <c r="G862" s="728" t="str">
        <f t="shared" si="20"/>
        <v>Trung bình</v>
      </c>
      <c r="H862" s="369"/>
    </row>
    <row r="863" spans="1:8" s="705" customFormat="1" ht="15" customHeight="1" x14ac:dyDescent="0.25">
      <c r="A863" s="369">
        <v>837</v>
      </c>
      <c r="B863" s="369">
        <v>26</v>
      </c>
      <c r="C863" s="389" t="s">
        <v>6365</v>
      </c>
      <c r="D863" s="389" t="s">
        <v>348</v>
      </c>
      <c r="E863" s="389" t="s">
        <v>156</v>
      </c>
      <c r="F863" s="380">
        <v>70</v>
      </c>
      <c r="G863" s="728" t="str">
        <f t="shared" si="20"/>
        <v>Khá</v>
      </c>
      <c r="H863" s="369"/>
    </row>
    <row r="864" spans="1:8" s="705" customFormat="1" ht="15" customHeight="1" x14ac:dyDescent="0.25">
      <c r="A864" s="369">
        <v>838</v>
      </c>
      <c r="B864" s="369">
        <v>27</v>
      </c>
      <c r="C864" s="389" t="s">
        <v>6366</v>
      </c>
      <c r="D864" s="389" t="s">
        <v>396</v>
      </c>
      <c r="E864" s="389" t="s">
        <v>21</v>
      </c>
      <c r="F864" s="380">
        <v>75</v>
      </c>
      <c r="G864" s="728" t="str">
        <f t="shared" si="20"/>
        <v>Khá</v>
      </c>
      <c r="H864" s="369"/>
    </row>
    <row r="865" spans="1:8" s="705" customFormat="1" ht="15" customHeight="1" x14ac:dyDescent="0.25">
      <c r="A865" s="369">
        <v>839</v>
      </c>
      <c r="B865" s="369">
        <v>28</v>
      </c>
      <c r="C865" s="389" t="s">
        <v>6367</v>
      </c>
      <c r="D865" s="389" t="s">
        <v>6368</v>
      </c>
      <c r="E865" s="389" t="s">
        <v>21</v>
      </c>
      <c r="F865" s="380">
        <v>90</v>
      </c>
      <c r="G865" s="728" t="str">
        <f t="shared" si="20"/>
        <v>Xuất sắc</v>
      </c>
      <c r="H865" s="369"/>
    </row>
    <row r="866" spans="1:8" s="705" customFormat="1" ht="15" customHeight="1" x14ac:dyDescent="0.25">
      <c r="A866" s="369">
        <v>840</v>
      </c>
      <c r="B866" s="369">
        <v>29</v>
      </c>
      <c r="C866" s="389" t="s">
        <v>6369</v>
      </c>
      <c r="D866" s="389" t="s">
        <v>6370</v>
      </c>
      <c r="E866" s="389" t="s">
        <v>21</v>
      </c>
      <c r="F866" s="380">
        <v>80</v>
      </c>
      <c r="G866" s="728" t="str">
        <f t="shared" si="20"/>
        <v>Tốt</v>
      </c>
      <c r="H866" s="369"/>
    </row>
    <row r="867" spans="1:8" s="705" customFormat="1" ht="15" customHeight="1" x14ac:dyDescent="0.25">
      <c r="A867" s="369">
        <v>841</v>
      </c>
      <c r="B867" s="369">
        <v>30</v>
      </c>
      <c r="C867" s="389" t="s">
        <v>6371</v>
      </c>
      <c r="D867" s="389" t="s">
        <v>3387</v>
      </c>
      <c r="E867" s="389" t="s">
        <v>54</v>
      </c>
      <c r="F867" s="380">
        <v>80</v>
      </c>
      <c r="G867" s="728" t="str">
        <f t="shared" si="20"/>
        <v>Tốt</v>
      </c>
      <c r="H867" s="369"/>
    </row>
    <row r="868" spans="1:8" s="705" customFormat="1" ht="15" customHeight="1" x14ac:dyDescent="0.25">
      <c r="A868" s="369">
        <v>842</v>
      </c>
      <c r="B868" s="369">
        <v>31</v>
      </c>
      <c r="C868" s="389" t="s">
        <v>6372</v>
      </c>
      <c r="D868" s="389" t="s">
        <v>46</v>
      </c>
      <c r="E868" s="389" t="s">
        <v>16</v>
      </c>
      <c r="F868" s="380">
        <v>82</v>
      </c>
      <c r="G868" s="728" t="str">
        <f t="shared" si="20"/>
        <v>Tốt</v>
      </c>
      <c r="H868" s="369"/>
    </row>
    <row r="869" spans="1:8" s="705" customFormat="1" ht="15" customHeight="1" x14ac:dyDescent="0.25">
      <c r="A869" s="369">
        <v>843</v>
      </c>
      <c r="B869" s="369">
        <v>32</v>
      </c>
      <c r="C869" s="389" t="s">
        <v>6373</v>
      </c>
      <c r="D869" s="389" t="s">
        <v>368</v>
      </c>
      <c r="E869" s="389" t="s">
        <v>422</v>
      </c>
      <c r="F869" s="380">
        <v>55</v>
      </c>
      <c r="G869" s="728" t="str">
        <f t="shared" si="20"/>
        <v>Trung bình</v>
      </c>
      <c r="H869" s="369"/>
    </row>
    <row r="870" spans="1:8" s="705" customFormat="1" ht="15" customHeight="1" x14ac:dyDescent="0.25">
      <c r="A870" s="369">
        <v>844</v>
      </c>
      <c r="B870" s="369">
        <v>33</v>
      </c>
      <c r="C870" s="389" t="s">
        <v>6374</v>
      </c>
      <c r="D870" s="389" t="s">
        <v>6375</v>
      </c>
      <c r="E870" s="389" t="s">
        <v>1602</v>
      </c>
      <c r="F870" s="380">
        <v>90</v>
      </c>
      <c r="G870" s="728" t="str">
        <f t="shared" si="20"/>
        <v>Xuất sắc</v>
      </c>
      <c r="H870" s="369"/>
    </row>
    <row r="871" spans="1:8" s="705" customFormat="1" ht="15" customHeight="1" x14ac:dyDescent="0.25">
      <c r="A871" s="369">
        <v>845</v>
      </c>
      <c r="B871" s="369">
        <v>34</v>
      </c>
      <c r="C871" s="389" t="s">
        <v>6376</v>
      </c>
      <c r="D871" s="389" t="s">
        <v>6377</v>
      </c>
      <c r="E871" s="389" t="s">
        <v>79</v>
      </c>
      <c r="F871" s="380"/>
      <c r="G871" s="728" t="str">
        <f t="shared" si="20"/>
        <v>Kém</v>
      </c>
      <c r="H871" s="369"/>
    </row>
    <row r="872" spans="1:8" s="705" customFormat="1" ht="15" customHeight="1" x14ac:dyDescent="0.25">
      <c r="A872" s="369">
        <v>846</v>
      </c>
      <c r="B872" s="369">
        <v>35</v>
      </c>
      <c r="C872" s="389" t="s">
        <v>6378</v>
      </c>
      <c r="D872" s="389" t="s">
        <v>6275</v>
      </c>
      <c r="E872" s="389" t="s">
        <v>8</v>
      </c>
      <c r="F872" s="380">
        <v>60</v>
      </c>
      <c r="G872" s="728" t="str">
        <f t="shared" si="20"/>
        <v>Trung bình</v>
      </c>
      <c r="H872" s="369"/>
    </row>
    <row r="873" spans="1:8" s="705" customFormat="1" ht="15" customHeight="1" x14ac:dyDescent="0.25">
      <c r="A873" s="369">
        <v>847</v>
      </c>
      <c r="B873" s="369">
        <v>36</v>
      </c>
      <c r="C873" s="389" t="s">
        <v>6379</v>
      </c>
      <c r="D873" s="389" t="s">
        <v>6380</v>
      </c>
      <c r="E873" s="389" t="s">
        <v>8</v>
      </c>
      <c r="F873" s="380">
        <v>80</v>
      </c>
      <c r="G873" s="728" t="str">
        <f t="shared" si="20"/>
        <v>Tốt</v>
      </c>
      <c r="H873" s="369"/>
    </row>
    <row r="874" spans="1:8" s="705" customFormat="1" ht="15" customHeight="1" x14ac:dyDescent="0.25">
      <c r="A874" s="369">
        <v>848</v>
      </c>
      <c r="B874" s="369">
        <v>37</v>
      </c>
      <c r="C874" s="389" t="s">
        <v>6381</v>
      </c>
      <c r="D874" s="389" t="s">
        <v>6382</v>
      </c>
      <c r="E874" s="389" t="s">
        <v>8</v>
      </c>
      <c r="F874" s="380">
        <v>65</v>
      </c>
      <c r="G874" s="728" t="str">
        <f t="shared" si="20"/>
        <v>Khá</v>
      </c>
      <c r="H874" s="369"/>
    </row>
    <row r="875" spans="1:8" s="705" customFormat="1" ht="15" customHeight="1" x14ac:dyDescent="0.25">
      <c r="A875" s="369">
        <v>849</v>
      </c>
      <c r="B875" s="369">
        <v>38</v>
      </c>
      <c r="C875" s="389" t="s">
        <v>6383</v>
      </c>
      <c r="D875" s="389" t="s">
        <v>125</v>
      </c>
      <c r="E875" s="389" t="s">
        <v>276</v>
      </c>
      <c r="F875" s="380">
        <v>95</v>
      </c>
      <c r="G875" s="728" t="str">
        <f t="shared" si="20"/>
        <v>Xuất sắc</v>
      </c>
      <c r="H875" s="369"/>
    </row>
    <row r="876" spans="1:8" s="705" customFormat="1" ht="15" customHeight="1" x14ac:dyDescent="0.25">
      <c r="A876" s="369">
        <v>850</v>
      </c>
      <c r="B876" s="369">
        <v>39</v>
      </c>
      <c r="C876" s="389" t="s">
        <v>6384</v>
      </c>
      <c r="D876" s="389" t="s">
        <v>18</v>
      </c>
      <c r="E876" s="389" t="s">
        <v>238</v>
      </c>
      <c r="F876" s="380">
        <v>80</v>
      </c>
      <c r="G876" s="728" t="str">
        <f t="shared" si="20"/>
        <v>Tốt</v>
      </c>
      <c r="H876" s="369"/>
    </row>
    <row r="877" spans="1:8" s="705" customFormat="1" ht="15" customHeight="1" x14ac:dyDescent="0.25">
      <c r="A877" s="369">
        <v>851</v>
      </c>
      <c r="B877" s="369">
        <v>40</v>
      </c>
      <c r="C877" s="389" t="s">
        <v>6385</v>
      </c>
      <c r="D877" s="389" t="s">
        <v>6231</v>
      </c>
      <c r="E877" s="389" t="s">
        <v>80</v>
      </c>
      <c r="F877" s="380">
        <v>90</v>
      </c>
      <c r="G877" s="728" t="str">
        <f t="shared" si="20"/>
        <v>Xuất sắc</v>
      </c>
      <c r="H877" s="369"/>
    </row>
    <row r="878" spans="1:8" s="705" customFormat="1" ht="15" customHeight="1" x14ac:dyDescent="0.25">
      <c r="A878" s="369">
        <v>852</v>
      </c>
      <c r="B878" s="369">
        <v>41</v>
      </c>
      <c r="C878" s="389" t="s">
        <v>6386</v>
      </c>
      <c r="D878" s="389" t="s">
        <v>346</v>
      </c>
      <c r="E878" s="389" t="s">
        <v>80</v>
      </c>
      <c r="F878" s="380">
        <v>95</v>
      </c>
      <c r="G878" s="728" t="str">
        <f t="shared" si="20"/>
        <v>Xuất sắc</v>
      </c>
      <c r="H878" s="369"/>
    </row>
    <row r="879" spans="1:8" s="705" customFormat="1" ht="15" customHeight="1" x14ac:dyDescent="0.25">
      <c r="A879" s="369">
        <v>853</v>
      </c>
      <c r="B879" s="369">
        <v>42</v>
      </c>
      <c r="C879" s="389" t="s">
        <v>6387</v>
      </c>
      <c r="D879" s="389" t="s">
        <v>13</v>
      </c>
      <c r="E879" s="389" t="s">
        <v>80</v>
      </c>
      <c r="F879" s="380">
        <v>80</v>
      </c>
      <c r="G879" s="728" t="str">
        <f t="shared" si="20"/>
        <v>Tốt</v>
      </c>
      <c r="H879" s="369"/>
    </row>
    <row r="880" spans="1:8" s="705" customFormat="1" ht="15" customHeight="1" x14ac:dyDescent="0.25">
      <c r="A880" s="369">
        <v>854</v>
      </c>
      <c r="B880" s="369">
        <v>43</v>
      </c>
      <c r="C880" s="389" t="s">
        <v>6388</v>
      </c>
      <c r="D880" s="389" t="s">
        <v>6389</v>
      </c>
      <c r="E880" s="389" t="s">
        <v>116</v>
      </c>
      <c r="F880" s="380">
        <v>70</v>
      </c>
      <c r="G880" s="728" t="str">
        <f t="shared" si="20"/>
        <v>Khá</v>
      </c>
      <c r="H880" s="369"/>
    </row>
    <row r="881" spans="1:8" s="705" customFormat="1" ht="15" customHeight="1" x14ac:dyDescent="0.25">
      <c r="A881" s="369">
        <v>855</v>
      </c>
      <c r="B881" s="369">
        <v>44</v>
      </c>
      <c r="C881" s="389" t="s">
        <v>6390</v>
      </c>
      <c r="D881" s="389" t="s">
        <v>247</v>
      </c>
      <c r="E881" s="389" t="s">
        <v>26</v>
      </c>
      <c r="F881" s="380">
        <v>75</v>
      </c>
      <c r="G881" s="728" t="str">
        <f t="shared" si="20"/>
        <v>Khá</v>
      </c>
      <c r="H881" s="369"/>
    </row>
    <row r="882" spans="1:8" s="705" customFormat="1" ht="15" customHeight="1" x14ac:dyDescent="0.25">
      <c r="A882" s="369">
        <v>856</v>
      </c>
      <c r="B882" s="369">
        <v>45</v>
      </c>
      <c r="C882" s="389" t="s">
        <v>6391</v>
      </c>
      <c r="D882" s="389" t="s">
        <v>6392</v>
      </c>
      <c r="E882" s="389" t="s">
        <v>137</v>
      </c>
      <c r="F882" s="380">
        <v>70</v>
      </c>
      <c r="G882" s="728" t="str">
        <f t="shared" si="20"/>
        <v>Khá</v>
      </c>
      <c r="H882" s="369"/>
    </row>
    <row r="883" spans="1:8" s="705" customFormat="1" ht="15" customHeight="1" x14ac:dyDescent="0.25">
      <c r="A883" s="369">
        <v>857</v>
      </c>
      <c r="B883" s="369">
        <v>46</v>
      </c>
      <c r="C883" s="389" t="s">
        <v>6393</v>
      </c>
      <c r="D883" s="389" t="s">
        <v>44</v>
      </c>
      <c r="E883" s="389" t="s">
        <v>469</v>
      </c>
      <c r="F883" s="380">
        <v>85</v>
      </c>
      <c r="G883" s="728" t="str">
        <f t="shared" si="20"/>
        <v>Tốt</v>
      </c>
      <c r="H883" s="369"/>
    </row>
    <row r="884" spans="1:8" s="705" customFormat="1" ht="15" customHeight="1" x14ac:dyDescent="0.25">
      <c r="A884" s="369">
        <v>858</v>
      </c>
      <c r="B884" s="369">
        <v>47</v>
      </c>
      <c r="C884" s="389" t="s">
        <v>6394</v>
      </c>
      <c r="D884" s="389" t="s">
        <v>6395</v>
      </c>
      <c r="E884" s="389" t="s">
        <v>180</v>
      </c>
      <c r="F884" s="380">
        <v>80</v>
      </c>
      <c r="G884" s="728" t="str">
        <f t="shared" si="20"/>
        <v>Tốt</v>
      </c>
      <c r="H884" s="369"/>
    </row>
    <row r="885" spans="1:8" s="705" customFormat="1" ht="15" customHeight="1" x14ac:dyDescent="0.25">
      <c r="A885" s="369">
        <v>859</v>
      </c>
      <c r="B885" s="369">
        <v>48</v>
      </c>
      <c r="C885" s="389" t="s">
        <v>6396</v>
      </c>
      <c r="D885" s="389" t="s">
        <v>6397</v>
      </c>
      <c r="E885" s="389" t="s">
        <v>180</v>
      </c>
      <c r="F885" s="380">
        <v>81</v>
      </c>
      <c r="G885" s="728" t="str">
        <f t="shared" si="20"/>
        <v>Tốt</v>
      </c>
      <c r="H885" s="369"/>
    </row>
    <row r="886" spans="1:8" s="705" customFormat="1" ht="15" customHeight="1" x14ac:dyDescent="0.25">
      <c r="A886" s="369">
        <v>860</v>
      </c>
      <c r="B886" s="369">
        <v>49</v>
      </c>
      <c r="C886" s="389" t="s">
        <v>6398</v>
      </c>
      <c r="D886" s="389" t="s">
        <v>6399</v>
      </c>
      <c r="E886" s="389" t="s">
        <v>9</v>
      </c>
      <c r="F886" s="380">
        <v>70</v>
      </c>
      <c r="G886" s="728" t="str">
        <f t="shared" si="20"/>
        <v>Khá</v>
      </c>
      <c r="H886" s="369"/>
    </row>
    <row r="887" spans="1:8" s="705" customFormat="1" ht="15" customHeight="1" x14ac:dyDescent="0.25">
      <c r="A887" s="369">
        <v>861</v>
      </c>
      <c r="B887" s="369">
        <v>50</v>
      </c>
      <c r="C887" s="389" t="s">
        <v>6400</v>
      </c>
      <c r="D887" s="389" t="s">
        <v>85</v>
      </c>
      <c r="E887" s="389" t="s">
        <v>9</v>
      </c>
      <c r="F887" s="380">
        <v>65</v>
      </c>
      <c r="G887" s="728" t="str">
        <f t="shared" si="20"/>
        <v>Khá</v>
      </c>
      <c r="H887" s="369"/>
    </row>
    <row r="888" spans="1:8" s="705" customFormat="1" ht="15" customHeight="1" x14ac:dyDescent="0.25">
      <c r="A888" s="369">
        <v>862</v>
      </c>
      <c r="B888" s="369">
        <v>51</v>
      </c>
      <c r="C888" s="389" t="s">
        <v>6401</v>
      </c>
      <c r="D888" s="389" t="s">
        <v>1071</v>
      </c>
      <c r="E888" s="389" t="s">
        <v>164</v>
      </c>
      <c r="F888" s="380">
        <v>75</v>
      </c>
      <c r="G888" s="728" t="str">
        <f t="shared" si="20"/>
        <v>Khá</v>
      </c>
      <c r="H888" s="369"/>
    </row>
    <row r="889" spans="1:8" s="705" customFormat="1" ht="15" customHeight="1" x14ac:dyDescent="0.25">
      <c r="A889" s="369">
        <v>863</v>
      </c>
      <c r="B889" s="369">
        <v>52</v>
      </c>
      <c r="C889" s="389" t="s">
        <v>6402</v>
      </c>
      <c r="D889" s="389" t="s">
        <v>74</v>
      </c>
      <c r="E889" s="389" t="s">
        <v>3521</v>
      </c>
      <c r="F889" s="380">
        <v>80</v>
      </c>
      <c r="G889" s="728" t="str">
        <f t="shared" si="20"/>
        <v>Tốt</v>
      </c>
      <c r="H889" s="369"/>
    </row>
    <row r="890" spans="1:8" s="705" customFormat="1" ht="15" customHeight="1" x14ac:dyDescent="0.25">
      <c r="A890" s="369">
        <v>864</v>
      </c>
      <c r="B890" s="369">
        <v>53</v>
      </c>
      <c r="C890" s="389" t="s">
        <v>6403</v>
      </c>
      <c r="D890" s="389" t="s">
        <v>1040</v>
      </c>
      <c r="E890" s="389" t="s">
        <v>2689</v>
      </c>
      <c r="F890" s="380">
        <v>75</v>
      </c>
      <c r="G890" s="728" t="str">
        <f t="shared" si="20"/>
        <v>Khá</v>
      </c>
      <c r="H890" s="369"/>
    </row>
    <row r="891" spans="1:8" s="705" customFormat="1" ht="15" customHeight="1" x14ac:dyDescent="0.25">
      <c r="A891" s="369">
        <v>865</v>
      </c>
      <c r="B891" s="369">
        <v>54</v>
      </c>
      <c r="C891" s="389" t="s">
        <v>6404</v>
      </c>
      <c r="D891" s="389" t="s">
        <v>6405</v>
      </c>
      <c r="E891" s="389" t="s">
        <v>11</v>
      </c>
      <c r="F891" s="380">
        <v>85</v>
      </c>
      <c r="G891" s="728" t="str">
        <f t="shared" si="20"/>
        <v>Tốt</v>
      </c>
      <c r="H891" s="369"/>
    </row>
    <row r="892" spans="1:8" s="705" customFormat="1" ht="15" customHeight="1" x14ac:dyDescent="0.25">
      <c r="A892" s="369">
        <v>866</v>
      </c>
      <c r="B892" s="369">
        <v>55</v>
      </c>
      <c r="C892" s="389" t="s">
        <v>6406</v>
      </c>
      <c r="D892" s="389" t="s">
        <v>206</v>
      </c>
      <c r="E892" s="389" t="s">
        <v>11</v>
      </c>
      <c r="F892" s="380">
        <v>55</v>
      </c>
      <c r="G892" s="728" t="str">
        <f t="shared" si="20"/>
        <v>Trung bình</v>
      </c>
      <c r="H892" s="369"/>
    </row>
    <row r="893" spans="1:8" s="705" customFormat="1" ht="15" customHeight="1" x14ac:dyDescent="0.25">
      <c r="A893" s="369">
        <v>867</v>
      </c>
      <c r="B893" s="369">
        <v>56</v>
      </c>
      <c r="C893" s="389" t="s">
        <v>6407</v>
      </c>
      <c r="D893" s="389" t="s">
        <v>73</v>
      </c>
      <c r="E893" s="389" t="s">
        <v>11</v>
      </c>
      <c r="F893" s="380">
        <v>55</v>
      </c>
      <c r="G893" s="728" t="str">
        <f t="shared" si="20"/>
        <v>Trung bình</v>
      </c>
      <c r="H893" s="369"/>
    </row>
    <row r="894" spans="1:8" s="705" customFormat="1" ht="15" customHeight="1" x14ac:dyDescent="0.25">
      <c r="A894" s="369">
        <v>868</v>
      </c>
      <c r="B894" s="369">
        <v>57</v>
      </c>
      <c r="C894" s="389" t="s">
        <v>6408</v>
      </c>
      <c r="D894" s="389" t="s">
        <v>6409</v>
      </c>
      <c r="E894" s="389" t="s">
        <v>423</v>
      </c>
      <c r="F894" s="380">
        <v>85</v>
      </c>
      <c r="G894" s="728" t="str">
        <f t="shared" si="20"/>
        <v>Tốt</v>
      </c>
      <c r="H894" s="369"/>
    </row>
    <row r="895" spans="1:8" s="705" customFormat="1" ht="15" customHeight="1" x14ac:dyDescent="0.25">
      <c r="A895" s="369">
        <v>869</v>
      </c>
      <c r="B895" s="369">
        <v>58</v>
      </c>
      <c r="C895" s="389" t="s">
        <v>6410</v>
      </c>
      <c r="D895" s="389" t="s">
        <v>6411</v>
      </c>
      <c r="E895" s="389" t="s">
        <v>117</v>
      </c>
      <c r="F895" s="380">
        <v>70</v>
      </c>
      <c r="G895" s="728" t="str">
        <f t="shared" si="20"/>
        <v>Khá</v>
      </c>
      <c r="H895" s="369"/>
    </row>
    <row r="896" spans="1:8" s="705" customFormat="1" ht="15" customHeight="1" x14ac:dyDescent="0.25">
      <c r="A896" s="369">
        <v>870</v>
      </c>
      <c r="B896" s="369">
        <v>59</v>
      </c>
      <c r="C896" s="389" t="s">
        <v>6412</v>
      </c>
      <c r="D896" s="389" t="s">
        <v>271</v>
      </c>
      <c r="E896" s="389" t="s">
        <v>1305</v>
      </c>
      <c r="F896" s="380">
        <v>60</v>
      </c>
      <c r="G896" s="728" t="str">
        <f t="shared" si="20"/>
        <v>Trung bình</v>
      </c>
      <c r="H896" s="369"/>
    </row>
    <row r="897" spans="1:8" s="705" customFormat="1" ht="15" customHeight="1" x14ac:dyDescent="0.25">
      <c r="A897" s="369">
        <v>871</v>
      </c>
      <c r="B897" s="369">
        <v>60</v>
      </c>
      <c r="C897" s="389" t="s">
        <v>6413</v>
      </c>
      <c r="D897" s="389" t="s">
        <v>6414</v>
      </c>
      <c r="E897" s="389" t="s">
        <v>59</v>
      </c>
      <c r="F897" s="380">
        <v>75</v>
      </c>
      <c r="G897" s="728" t="str">
        <f t="shared" si="20"/>
        <v>Khá</v>
      </c>
      <c r="H897" s="369"/>
    </row>
    <row r="898" spans="1:8" s="705" customFormat="1" ht="15" customHeight="1" x14ac:dyDescent="0.25">
      <c r="A898" s="369">
        <v>872</v>
      </c>
      <c r="B898" s="369">
        <v>61</v>
      </c>
      <c r="C898" s="389" t="s">
        <v>6415</v>
      </c>
      <c r="D898" s="389" t="s">
        <v>126</v>
      </c>
      <c r="E898" s="389" t="s">
        <v>17</v>
      </c>
      <c r="F898" s="380">
        <v>90</v>
      </c>
      <c r="G898" s="728" t="str">
        <f t="shared" si="20"/>
        <v>Xuất sắc</v>
      </c>
      <c r="H898" s="369"/>
    </row>
    <row r="899" spans="1:8" s="705" customFormat="1" ht="15" customHeight="1" x14ac:dyDescent="0.25">
      <c r="A899" s="369">
        <v>873</v>
      </c>
      <c r="B899" s="369">
        <v>62</v>
      </c>
      <c r="C899" s="389" t="s">
        <v>6416</v>
      </c>
      <c r="D899" s="389" t="s">
        <v>159</v>
      </c>
      <c r="E899" s="389" t="s">
        <v>61</v>
      </c>
      <c r="F899" s="380">
        <v>0</v>
      </c>
      <c r="G899" s="728" t="str">
        <f t="shared" si="20"/>
        <v>Kém</v>
      </c>
      <c r="H899" s="369"/>
    </row>
    <row r="900" spans="1:8" s="705" customFormat="1" ht="15" customHeight="1" x14ac:dyDescent="0.25">
      <c r="A900" s="369">
        <v>874</v>
      </c>
      <c r="B900" s="369">
        <v>63</v>
      </c>
      <c r="C900" s="389" t="s">
        <v>6417</v>
      </c>
      <c r="D900" s="389" t="s">
        <v>850</v>
      </c>
      <c r="E900" s="389" t="s">
        <v>61</v>
      </c>
      <c r="F900" s="380">
        <v>55</v>
      </c>
      <c r="G900" s="728" t="str">
        <f t="shared" si="20"/>
        <v>Trung bình</v>
      </c>
      <c r="H900" s="369"/>
    </row>
    <row r="901" spans="1:8" s="705" customFormat="1" ht="15" customHeight="1" x14ac:dyDescent="0.25">
      <c r="A901" s="369">
        <v>875</v>
      </c>
      <c r="B901" s="369">
        <v>64</v>
      </c>
      <c r="C901" s="389" t="s">
        <v>6418</v>
      </c>
      <c r="D901" s="389" t="s">
        <v>5747</v>
      </c>
      <c r="E901" s="389" t="s">
        <v>375</v>
      </c>
      <c r="F901" s="380">
        <v>85</v>
      </c>
      <c r="G901" s="728" t="str">
        <f t="shared" si="20"/>
        <v>Tốt</v>
      </c>
      <c r="H901" s="369"/>
    </row>
    <row r="902" spans="1:8" s="705" customFormat="1" ht="15" customHeight="1" x14ac:dyDescent="0.25">
      <c r="A902" s="369">
        <v>876</v>
      </c>
      <c r="B902" s="369">
        <v>65</v>
      </c>
      <c r="C902" s="389" t="s">
        <v>6419</v>
      </c>
      <c r="D902" s="389" t="s">
        <v>5874</v>
      </c>
      <c r="E902" s="389" t="s">
        <v>119</v>
      </c>
      <c r="F902" s="380">
        <v>74</v>
      </c>
      <c r="G902" s="728" t="str">
        <f t="shared" ref="G902:G916" si="21">IF(F902&gt;=90,"Xuất sắc",IF(F902&gt;=80,"Tốt",IF(F902&gt;=65,"Khá",IF(F902&gt;=50,"Trung bình",IF(F902&gt;=35,"Yếu","Kém")))))</f>
        <v>Khá</v>
      </c>
      <c r="H902" s="369"/>
    </row>
    <row r="903" spans="1:8" s="705" customFormat="1" ht="15" customHeight="1" x14ac:dyDescent="0.25">
      <c r="A903" s="369">
        <v>877</v>
      </c>
      <c r="B903" s="369">
        <v>66</v>
      </c>
      <c r="C903" s="389" t="s">
        <v>6420</v>
      </c>
      <c r="D903" s="389" t="s">
        <v>57</v>
      </c>
      <c r="E903" s="389" t="s">
        <v>5</v>
      </c>
      <c r="F903" s="380">
        <v>83</v>
      </c>
      <c r="G903" s="728" t="str">
        <f t="shared" si="21"/>
        <v>Tốt</v>
      </c>
      <c r="H903" s="369"/>
    </row>
    <row r="904" spans="1:8" s="705" customFormat="1" ht="15" customHeight="1" x14ac:dyDescent="0.25">
      <c r="A904" s="369">
        <v>878</v>
      </c>
      <c r="B904" s="369">
        <v>67</v>
      </c>
      <c r="C904" s="389" t="s">
        <v>6421</v>
      </c>
      <c r="D904" s="389" t="s">
        <v>6422</v>
      </c>
      <c r="E904" s="389" t="s">
        <v>63</v>
      </c>
      <c r="F904" s="380">
        <v>70</v>
      </c>
      <c r="G904" s="728" t="str">
        <f t="shared" si="21"/>
        <v>Khá</v>
      </c>
      <c r="H904" s="369"/>
    </row>
    <row r="905" spans="1:8" s="705" customFormat="1" ht="15" customHeight="1" x14ac:dyDescent="0.25">
      <c r="A905" s="369">
        <v>879</v>
      </c>
      <c r="B905" s="369">
        <v>68</v>
      </c>
      <c r="C905" s="389" t="s">
        <v>6423</v>
      </c>
      <c r="D905" s="389" t="s">
        <v>4606</v>
      </c>
      <c r="E905" s="389" t="s">
        <v>12</v>
      </c>
      <c r="F905" s="380">
        <v>77</v>
      </c>
      <c r="G905" s="728" t="str">
        <f t="shared" si="21"/>
        <v>Khá</v>
      </c>
      <c r="H905" s="369"/>
    </row>
    <row r="906" spans="1:8" s="705" customFormat="1" ht="15" customHeight="1" x14ac:dyDescent="0.25">
      <c r="A906" s="369">
        <v>880</v>
      </c>
      <c r="B906" s="369">
        <v>69</v>
      </c>
      <c r="C906" s="389" t="s">
        <v>6424</v>
      </c>
      <c r="D906" s="389" t="s">
        <v>18</v>
      </c>
      <c r="E906" s="389" t="s">
        <v>12</v>
      </c>
      <c r="F906" s="380">
        <v>65</v>
      </c>
      <c r="G906" s="728" t="str">
        <f t="shared" si="21"/>
        <v>Khá</v>
      </c>
      <c r="H906" s="369"/>
    </row>
    <row r="907" spans="1:8" s="705" customFormat="1" ht="15" customHeight="1" x14ac:dyDescent="0.25">
      <c r="A907" s="369">
        <v>881</v>
      </c>
      <c r="B907" s="369">
        <v>70</v>
      </c>
      <c r="C907" s="389" t="s">
        <v>6425</v>
      </c>
      <c r="D907" s="389" t="s">
        <v>6426</v>
      </c>
      <c r="E907" s="389" t="s">
        <v>12</v>
      </c>
      <c r="F907" s="380">
        <v>95</v>
      </c>
      <c r="G907" s="728" t="str">
        <f t="shared" si="21"/>
        <v>Xuất sắc</v>
      </c>
      <c r="H907" s="369"/>
    </row>
    <row r="908" spans="1:8" s="705" customFormat="1" ht="15" customHeight="1" x14ac:dyDescent="0.25">
      <c r="A908" s="369">
        <v>882</v>
      </c>
      <c r="B908" s="369">
        <v>71</v>
      </c>
      <c r="C908" s="389" t="s">
        <v>6427</v>
      </c>
      <c r="D908" s="389" t="s">
        <v>6428</v>
      </c>
      <c r="E908" s="389" t="s">
        <v>234</v>
      </c>
      <c r="F908" s="380">
        <v>75</v>
      </c>
      <c r="G908" s="728" t="str">
        <f t="shared" si="21"/>
        <v>Khá</v>
      </c>
      <c r="H908" s="369"/>
    </row>
    <row r="909" spans="1:8" s="705" customFormat="1" ht="15" customHeight="1" x14ac:dyDescent="0.25">
      <c r="A909" s="369">
        <v>883</v>
      </c>
      <c r="B909" s="369">
        <v>72</v>
      </c>
      <c r="C909" s="389" t="s">
        <v>6429</v>
      </c>
      <c r="D909" s="389" t="s">
        <v>6430</v>
      </c>
      <c r="E909" s="389" t="s">
        <v>139</v>
      </c>
      <c r="F909" s="380">
        <v>0</v>
      </c>
      <c r="G909" s="728" t="str">
        <f t="shared" si="21"/>
        <v>Kém</v>
      </c>
      <c r="H909" s="369"/>
    </row>
    <row r="910" spans="1:8" s="705" customFormat="1" ht="15" customHeight="1" x14ac:dyDescent="0.25">
      <c r="A910" s="369">
        <v>884</v>
      </c>
      <c r="B910" s="369">
        <v>73</v>
      </c>
      <c r="C910" s="389" t="s">
        <v>6431</v>
      </c>
      <c r="D910" s="389" t="s">
        <v>125</v>
      </c>
      <c r="E910" s="389" t="s">
        <v>140</v>
      </c>
      <c r="F910" s="380">
        <v>85</v>
      </c>
      <c r="G910" s="728" t="str">
        <f t="shared" si="21"/>
        <v>Tốt</v>
      </c>
      <c r="H910" s="369"/>
    </row>
    <row r="911" spans="1:8" s="705" customFormat="1" ht="15" customHeight="1" x14ac:dyDescent="0.25">
      <c r="A911" s="369">
        <v>885</v>
      </c>
      <c r="B911" s="369">
        <v>74</v>
      </c>
      <c r="C911" s="389" t="s">
        <v>6432</v>
      </c>
      <c r="D911" s="389" t="s">
        <v>6433</v>
      </c>
      <c r="E911" s="389" t="s">
        <v>24</v>
      </c>
      <c r="F911" s="380">
        <v>80</v>
      </c>
      <c r="G911" s="728" t="str">
        <f t="shared" si="21"/>
        <v>Tốt</v>
      </c>
      <c r="H911" s="369"/>
    </row>
    <row r="912" spans="1:8" s="705" customFormat="1" ht="15" customHeight="1" x14ac:dyDescent="0.25">
      <c r="A912" s="369">
        <v>886</v>
      </c>
      <c r="B912" s="369">
        <v>75</v>
      </c>
      <c r="C912" s="389" t="s">
        <v>6434</v>
      </c>
      <c r="D912" s="389" t="s">
        <v>2644</v>
      </c>
      <c r="E912" s="389" t="s">
        <v>1295</v>
      </c>
      <c r="F912" s="380"/>
      <c r="G912" s="728" t="str">
        <f t="shared" si="21"/>
        <v>Kém</v>
      </c>
      <c r="H912" s="369"/>
    </row>
    <row r="913" spans="1:8" s="705" customFormat="1" ht="15" customHeight="1" x14ac:dyDescent="0.25">
      <c r="A913" s="369">
        <v>887</v>
      </c>
      <c r="B913" s="369">
        <v>76</v>
      </c>
      <c r="C913" s="389" t="s">
        <v>6435</v>
      </c>
      <c r="D913" s="389" t="s">
        <v>285</v>
      </c>
      <c r="E913" s="389" t="s">
        <v>124</v>
      </c>
      <c r="F913" s="380"/>
      <c r="G913" s="728" t="str">
        <f t="shared" si="21"/>
        <v>Kém</v>
      </c>
      <c r="H913" s="369"/>
    </row>
    <row r="914" spans="1:8" s="705" customFormat="1" ht="15" customHeight="1" x14ac:dyDescent="0.25">
      <c r="A914" s="369">
        <v>888</v>
      </c>
      <c r="B914" s="369">
        <v>77</v>
      </c>
      <c r="C914" s="389" t="s">
        <v>6436</v>
      </c>
      <c r="D914" s="389" t="s">
        <v>6437</v>
      </c>
      <c r="E914" s="389" t="s">
        <v>299</v>
      </c>
      <c r="F914" s="380">
        <v>50</v>
      </c>
      <c r="G914" s="728" t="str">
        <f t="shared" si="21"/>
        <v>Trung bình</v>
      </c>
      <c r="H914" s="369"/>
    </row>
    <row r="915" spans="1:8" s="705" customFormat="1" ht="15" customHeight="1" x14ac:dyDescent="0.25">
      <c r="A915" s="369">
        <v>889</v>
      </c>
      <c r="B915" s="369">
        <v>78</v>
      </c>
      <c r="C915" s="389" t="s">
        <v>6438</v>
      </c>
      <c r="D915" s="389" t="s">
        <v>316</v>
      </c>
      <c r="E915" s="389" t="s">
        <v>66</v>
      </c>
      <c r="F915" s="380">
        <v>80</v>
      </c>
      <c r="G915" s="728" t="str">
        <f t="shared" si="21"/>
        <v>Tốt</v>
      </c>
      <c r="H915" s="369"/>
    </row>
    <row r="916" spans="1:8" s="705" customFormat="1" ht="15" customHeight="1" x14ac:dyDescent="0.25">
      <c r="A916" s="369">
        <v>890</v>
      </c>
      <c r="B916" s="369">
        <v>79</v>
      </c>
      <c r="C916" s="389" t="s">
        <v>6439</v>
      </c>
      <c r="D916" s="389" t="s">
        <v>369</v>
      </c>
      <c r="E916" s="389" t="s">
        <v>66</v>
      </c>
      <c r="F916" s="380">
        <v>75</v>
      </c>
      <c r="G916" s="728" t="str">
        <f t="shared" si="21"/>
        <v>Khá</v>
      </c>
      <c r="H916" s="369"/>
    </row>
    <row r="917" spans="1:8" s="705" customFormat="1" ht="15" customHeight="1" x14ac:dyDescent="0.25">
      <c r="A917" s="369"/>
      <c r="B917" s="369"/>
      <c r="C917" s="378" t="s">
        <v>6440</v>
      </c>
      <c r="D917" s="380"/>
      <c r="E917" s="381"/>
      <c r="F917" s="380"/>
      <c r="G917" s="380"/>
      <c r="H917" s="369"/>
    </row>
    <row r="918" spans="1:8" s="705" customFormat="1" ht="15" customHeight="1" x14ac:dyDescent="0.25">
      <c r="A918" s="369">
        <v>891</v>
      </c>
      <c r="B918" s="369">
        <v>1</v>
      </c>
      <c r="C918" s="389" t="s">
        <v>6441</v>
      </c>
      <c r="D918" s="389" t="s">
        <v>6442</v>
      </c>
      <c r="E918" s="389" t="s">
        <v>34</v>
      </c>
      <c r="F918" s="380">
        <v>0</v>
      </c>
      <c r="G918" s="728" t="str">
        <f t="shared" ref="G918:G981" si="22">IF(F918&gt;=90,"Xuất sắc",IF(F918&gt;=80,"Tốt",IF(F918&gt;=65,"Khá",IF(F918&gt;=50,"Trung bình",IF(F918&gt;=35,"Yếu","Kém")))))</f>
        <v>Kém</v>
      </c>
      <c r="H918" s="369"/>
    </row>
    <row r="919" spans="1:8" s="705" customFormat="1" ht="15" customHeight="1" x14ac:dyDescent="0.25">
      <c r="A919" s="369">
        <v>892</v>
      </c>
      <c r="B919" s="369">
        <v>2</v>
      </c>
      <c r="C919" s="389" t="s">
        <v>6443</v>
      </c>
      <c r="D919" s="389" t="s">
        <v>6444</v>
      </c>
      <c r="E919" s="389" t="s">
        <v>34</v>
      </c>
      <c r="F919" s="380">
        <v>87</v>
      </c>
      <c r="G919" s="728" t="str">
        <f t="shared" si="22"/>
        <v>Tốt</v>
      </c>
      <c r="H919" s="369"/>
    </row>
    <row r="920" spans="1:8" s="705" customFormat="1" ht="15" customHeight="1" x14ac:dyDescent="0.25">
      <c r="A920" s="369">
        <v>893</v>
      </c>
      <c r="B920" s="369">
        <v>3</v>
      </c>
      <c r="C920" s="389" t="s">
        <v>6445</v>
      </c>
      <c r="D920" s="389" t="s">
        <v>1204</v>
      </c>
      <c r="E920" s="389" t="s">
        <v>34</v>
      </c>
      <c r="F920" s="380">
        <v>39</v>
      </c>
      <c r="G920" s="728" t="str">
        <f t="shared" si="22"/>
        <v>Yếu</v>
      </c>
      <c r="H920" s="369"/>
    </row>
    <row r="921" spans="1:8" s="705" customFormat="1" ht="15" customHeight="1" x14ac:dyDescent="0.25">
      <c r="A921" s="369">
        <v>894</v>
      </c>
      <c r="B921" s="369">
        <v>4</v>
      </c>
      <c r="C921" s="389" t="s">
        <v>6446</v>
      </c>
      <c r="D921" s="389" t="s">
        <v>6447</v>
      </c>
      <c r="E921" s="389" t="s">
        <v>34</v>
      </c>
      <c r="F921" s="380">
        <v>83</v>
      </c>
      <c r="G921" s="728" t="str">
        <f t="shared" si="22"/>
        <v>Tốt</v>
      </c>
      <c r="H921" s="369"/>
    </row>
    <row r="922" spans="1:8" s="705" customFormat="1" ht="15" customHeight="1" x14ac:dyDescent="0.25">
      <c r="A922" s="369">
        <v>895</v>
      </c>
      <c r="B922" s="369">
        <v>5</v>
      </c>
      <c r="C922" s="389" t="s">
        <v>6448</v>
      </c>
      <c r="D922" s="389" t="s">
        <v>1426</v>
      </c>
      <c r="E922" s="389" t="s">
        <v>34</v>
      </c>
      <c r="F922" s="380">
        <v>76</v>
      </c>
      <c r="G922" s="728" t="str">
        <f t="shared" si="22"/>
        <v>Khá</v>
      </c>
      <c r="H922" s="369"/>
    </row>
    <row r="923" spans="1:8" s="705" customFormat="1" ht="15" customHeight="1" x14ac:dyDescent="0.25">
      <c r="A923" s="369">
        <v>896</v>
      </c>
      <c r="B923" s="369">
        <v>6</v>
      </c>
      <c r="C923" s="389" t="s">
        <v>6449</v>
      </c>
      <c r="D923" s="389" t="s">
        <v>153</v>
      </c>
      <c r="E923" s="389" t="s">
        <v>34</v>
      </c>
      <c r="F923" s="380">
        <v>80</v>
      </c>
      <c r="G923" s="728" t="str">
        <f t="shared" si="22"/>
        <v>Tốt</v>
      </c>
      <c r="H923" s="369"/>
    </row>
    <row r="924" spans="1:8" s="705" customFormat="1" ht="15" customHeight="1" x14ac:dyDescent="0.25">
      <c r="A924" s="369">
        <v>897</v>
      </c>
      <c r="B924" s="369">
        <v>7</v>
      </c>
      <c r="C924" s="389" t="s">
        <v>6450</v>
      </c>
      <c r="D924" s="389" t="s">
        <v>6451</v>
      </c>
      <c r="E924" s="389" t="s">
        <v>129</v>
      </c>
      <c r="F924" s="380">
        <v>81</v>
      </c>
      <c r="G924" s="728" t="str">
        <f t="shared" si="22"/>
        <v>Tốt</v>
      </c>
      <c r="H924" s="369"/>
    </row>
    <row r="925" spans="1:8" s="705" customFormat="1" ht="15" customHeight="1" x14ac:dyDescent="0.25">
      <c r="A925" s="369">
        <v>898</v>
      </c>
      <c r="B925" s="369">
        <v>8</v>
      </c>
      <c r="C925" s="389" t="s">
        <v>6452</v>
      </c>
      <c r="D925" s="389" t="s">
        <v>6453</v>
      </c>
      <c r="E925" s="389" t="s">
        <v>391</v>
      </c>
      <c r="F925" s="380">
        <v>81</v>
      </c>
      <c r="G925" s="728" t="str">
        <f t="shared" si="22"/>
        <v>Tốt</v>
      </c>
      <c r="H925" s="369"/>
    </row>
    <row r="926" spans="1:8" s="705" customFormat="1" ht="15" customHeight="1" x14ac:dyDescent="0.25">
      <c r="A926" s="369">
        <v>899</v>
      </c>
      <c r="B926" s="369">
        <v>9</v>
      </c>
      <c r="C926" s="389" t="s">
        <v>6454</v>
      </c>
      <c r="D926" s="389" t="s">
        <v>1123</v>
      </c>
      <c r="E926" s="389" t="s">
        <v>38</v>
      </c>
      <c r="F926" s="380">
        <v>80</v>
      </c>
      <c r="G926" s="728" t="str">
        <f t="shared" si="22"/>
        <v>Tốt</v>
      </c>
      <c r="H926" s="369"/>
    </row>
    <row r="927" spans="1:8" s="705" customFormat="1" ht="15" customHeight="1" x14ac:dyDescent="0.25">
      <c r="A927" s="369">
        <v>900</v>
      </c>
      <c r="B927" s="369">
        <v>10</v>
      </c>
      <c r="C927" s="389" t="s">
        <v>6455</v>
      </c>
      <c r="D927" s="389" t="s">
        <v>6456</v>
      </c>
      <c r="E927" s="389" t="s">
        <v>256</v>
      </c>
      <c r="F927" s="380">
        <v>51</v>
      </c>
      <c r="G927" s="728" t="str">
        <f t="shared" si="22"/>
        <v>Trung bình</v>
      </c>
      <c r="H927" s="369"/>
    </row>
    <row r="928" spans="1:8" s="705" customFormat="1" ht="15" customHeight="1" x14ac:dyDescent="0.25">
      <c r="A928" s="369">
        <v>901</v>
      </c>
      <c r="B928" s="369">
        <v>11</v>
      </c>
      <c r="C928" s="389" t="s">
        <v>6457</v>
      </c>
      <c r="D928" s="389" t="s">
        <v>183</v>
      </c>
      <c r="E928" s="389" t="s">
        <v>189</v>
      </c>
      <c r="F928" s="380">
        <v>94</v>
      </c>
      <c r="G928" s="728" t="str">
        <f t="shared" si="22"/>
        <v>Xuất sắc</v>
      </c>
      <c r="H928" s="369"/>
    </row>
    <row r="929" spans="1:8" s="705" customFormat="1" ht="15" customHeight="1" x14ac:dyDescent="0.25">
      <c r="A929" s="369">
        <v>902</v>
      </c>
      <c r="B929" s="369">
        <v>12</v>
      </c>
      <c r="C929" s="389" t="s">
        <v>6458</v>
      </c>
      <c r="D929" s="389" t="s">
        <v>6459</v>
      </c>
      <c r="E929" s="389" t="s">
        <v>27</v>
      </c>
      <c r="F929" s="380">
        <v>70</v>
      </c>
      <c r="G929" s="728" t="str">
        <f t="shared" si="22"/>
        <v>Khá</v>
      </c>
      <c r="H929" s="369"/>
    </row>
    <row r="930" spans="1:8" s="705" customFormat="1" ht="15" customHeight="1" x14ac:dyDescent="0.25">
      <c r="A930" s="369">
        <v>903</v>
      </c>
      <c r="B930" s="369">
        <v>13</v>
      </c>
      <c r="C930" s="389" t="s">
        <v>6460</v>
      </c>
      <c r="D930" s="389" t="s">
        <v>56</v>
      </c>
      <c r="E930" s="389" t="s">
        <v>39</v>
      </c>
      <c r="F930" s="380">
        <v>94</v>
      </c>
      <c r="G930" s="728" t="str">
        <f t="shared" si="22"/>
        <v>Xuất sắc</v>
      </c>
      <c r="H930" s="369"/>
    </row>
    <row r="931" spans="1:8" s="705" customFormat="1" ht="15" customHeight="1" x14ac:dyDescent="0.25">
      <c r="A931" s="369">
        <v>904</v>
      </c>
      <c r="B931" s="369">
        <v>14</v>
      </c>
      <c r="C931" s="389" t="s">
        <v>6461</v>
      </c>
      <c r="D931" s="389" t="s">
        <v>229</v>
      </c>
      <c r="E931" s="389" t="s">
        <v>131</v>
      </c>
      <c r="F931" s="380">
        <v>0</v>
      </c>
      <c r="G931" s="728" t="str">
        <f t="shared" si="22"/>
        <v>Kém</v>
      </c>
      <c r="H931" s="369"/>
    </row>
    <row r="932" spans="1:8" s="705" customFormat="1" ht="15" customHeight="1" x14ac:dyDescent="0.25">
      <c r="A932" s="369">
        <v>905</v>
      </c>
      <c r="B932" s="369">
        <v>15</v>
      </c>
      <c r="C932" s="389" t="s">
        <v>6462</v>
      </c>
      <c r="D932" s="389" t="s">
        <v>42</v>
      </c>
      <c r="E932" s="389" t="s">
        <v>3701</v>
      </c>
      <c r="F932" s="380">
        <v>90</v>
      </c>
      <c r="G932" s="728" t="str">
        <f t="shared" si="22"/>
        <v>Xuất sắc</v>
      </c>
      <c r="H932" s="369"/>
    </row>
    <row r="933" spans="1:8" s="705" customFormat="1" ht="15" customHeight="1" x14ac:dyDescent="0.25">
      <c r="A933" s="369">
        <v>906</v>
      </c>
      <c r="B933" s="369">
        <v>16</v>
      </c>
      <c r="C933" s="389" t="s">
        <v>6463</v>
      </c>
      <c r="D933" s="389" t="s">
        <v>57</v>
      </c>
      <c r="E933" s="389" t="s">
        <v>7</v>
      </c>
      <c r="F933" s="380">
        <v>76</v>
      </c>
      <c r="G933" s="728" t="str">
        <f t="shared" si="22"/>
        <v>Khá</v>
      </c>
      <c r="H933" s="369"/>
    </row>
    <row r="934" spans="1:8" s="705" customFormat="1" ht="15" customHeight="1" x14ac:dyDescent="0.25">
      <c r="A934" s="369">
        <v>907</v>
      </c>
      <c r="B934" s="369">
        <v>17</v>
      </c>
      <c r="C934" s="389" t="s">
        <v>6464</v>
      </c>
      <c r="D934" s="389" t="s">
        <v>78</v>
      </c>
      <c r="E934" s="389" t="s">
        <v>14</v>
      </c>
      <c r="F934" s="380">
        <v>0</v>
      </c>
      <c r="G934" s="728" t="str">
        <f t="shared" si="22"/>
        <v>Kém</v>
      </c>
      <c r="H934" s="369"/>
    </row>
    <row r="935" spans="1:8" s="705" customFormat="1" ht="15" customHeight="1" x14ac:dyDescent="0.25">
      <c r="A935" s="369">
        <v>908</v>
      </c>
      <c r="B935" s="369">
        <v>18</v>
      </c>
      <c r="C935" s="389" t="s">
        <v>6465</v>
      </c>
      <c r="D935" s="389" t="s">
        <v>6466</v>
      </c>
      <c r="E935" s="389" t="s">
        <v>45</v>
      </c>
      <c r="F935" s="380">
        <v>81</v>
      </c>
      <c r="G935" s="728" t="str">
        <f t="shared" si="22"/>
        <v>Tốt</v>
      </c>
      <c r="H935" s="369"/>
    </row>
    <row r="936" spans="1:8" s="705" customFormat="1" ht="15" customHeight="1" x14ac:dyDescent="0.25">
      <c r="A936" s="369">
        <v>909</v>
      </c>
      <c r="B936" s="369">
        <v>19</v>
      </c>
      <c r="C936" s="389" t="s">
        <v>6467</v>
      </c>
      <c r="D936" s="389" t="s">
        <v>71</v>
      </c>
      <c r="E936" s="389" t="s">
        <v>45</v>
      </c>
      <c r="F936" s="380">
        <v>80</v>
      </c>
      <c r="G936" s="728" t="str">
        <f t="shared" si="22"/>
        <v>Tốt</v>
      </c>
      <c r="H936" s="369"/>
    </row>
    <row r="937" spans="1:8" s="705" customFormat="1" ht="15" customHeight="1" x14ac:dyDescent="0.25">
      <c r="A937" s="369">
        <v>910</v>
      </c>
      <c r="B937" s="369">
        <v>20</v>
      </c>
      <c r="C937" s="389" t="s">
        <v>6468</v>
      </c>
      <c r="D937" s="389" t="s">
        <v>150</v>
      </c>
      <c r="E937" s="389" t="s">
        <v>47</v>
      </c>
      <c r="F937" s="380">
        <v>87</v>
      </c>
      <c r="G937" s="728" t="str">
        <f t="shared" si="22"/>
        <v>Tốt</v>
      </c>
      <c r="H937" s="369"/>
    </row>
    <row r="938" spans="1:8" s="705" customFormat="1" ht="15" customHeight="1" x14ac:dyDescent="0.25">
      <c r="A938" s="369">
        <v>911</v>
      </c>
      <c r="B938" s="369">
        <v>21</v>
      </c>
      <c r="C938" s="389" t="s">
        <v>6469</v>
      </c>
      <c r="D938" s="389" t="s">
        <v>480</v>
      </c>
      <c r="E938" s="389" t="s">
        <v>76</v>
      </c>
      <c r="F938" s="380">
        <v>85</v>
      </c>
      <c r="G938" s="728" t="str">
        <f t="shared" si="22"/>
        <v>Tốt</v>
      </c>
      <c r="H938" s="369"/>
    </row>
    <row r="939" spans="1:8" s="705" customFormat="1" ht="15" customHeight="1" x14ac:dyDescent="0.25">
      <c r="A939" s="369">
        <v>912</v>
      </c>
      <c r="B939" s="369">
        <v>22</v>
      </c>
      <c r="C939" s="389" t="s">
        <v>6470</v>
      </c>
      <c r="D939" s="389" t="s">
        <v>1267</v>
      </c>
      <c r="E939" s="389" t="s">
        <v>112</v>
      </c>
      <c r="F939" s="380">
        <v>0</v>
      </c>
      <c r="G939" s="728" t="str">
        <f t="shared" si="22"/>
        <v>Kém</v>
      </c>
      <c r="H939" s="369"/>
    </row>
    <row r="940" spans="1:8" s="705" customFormat="1" ht="15" customHeight="1" x14ac:dyDescent="0.25">
      <c r="A940" s="369">
        <v>913</v>
      </c>
      <c r="B940" s="369">
        <v>23</v>
      </c>
      <c r="C940" s="389" t="s">
        <v>6471</v>
      </c>
      <c r="D940" s="389" t="s">
        <v>377</v>
      </c>
      <c r="E940" s="389" t="s">
        <v>51</v>
      </c>
      <c r="F940" s="380">
        <v>81</v>
      </c>
      <c r="G940" s="728" t="str">
        <f t="shared" si="22"/>
        <v>Tốt</v>
      </c>
      <c r="H940" s="369"/>
    </row>
    <row r="941" spans="1:8" s="705" customFormat="1" ht="15" customHeight="1" x14ac:dyDescent="0.25">
      <c r="A941" s="369">
        <v>914</v>
      </c>
      <c r="B941" s="369">
        <v>24</v>
      </c>
      <c r="C941" s="389" t="s">
        <v>6472</v>
      </c>
      <c r="D941" s="389" t="s">
        <v>6473</v>
      </c>
      <c r="E941" s="389" t="s">
        <v>156</v>
      </c>
      <c r="F941" s="380">
        <v>0</v>
      </c>
      <c r="G941" s="728" t="str">
        <f t="shared" si="22"/>
        <v>Kém</v>
      </c>
      <c r="H941" s="369"/>
    </row>
    <row r="942" spans="1:8" s="705" customFormat="1" ht="15" customHeight="1" x14ac:dyDescent="0.25">
      <c r="A942" s="369">
        <v>915</v>
      </c>
      <c r="B942" s="369">
        <v>25</v>
      </c>
      <c r="C942" s="389" t="s">
        <v>6474</v>
      </c>
      <c r="D942" s="389" t="s">
        <v>301</v>
      </c>
      <c r="E942" s="389" t="s">
        <v>156</v>
      </c>
      <c r="F942" s="380">
        <v>84</v>
      </c>
      <c r="G942" s="728" t="str">
        <f t="shared" si="22"/>
        <v>Tốt</v>
      </c>
      <c r="H942" s="369"/>
    </row>
    <row r="943" spans="1:8" s="705" customFormat="1" ht="15" customHeight="1" x14ac:dyDescent="0.25">
      <c r="A943" s="369">
        <v>916</v>
      </c>
      <c r="B943" s="369">
        <v>26</v>
      </c>
      <c r="C943" s="389" t="s">
        <v>6475</v>
      </c>
      <c r="D943" s="389" t="s">
        <v>507</v>
      </c>
      <c r="E943" s="389" t="s">
        <v>21</v>
      </c>
      <c r="F943" s="380">
        <v>75</v>
      </c>
      <c r="G943" s="728" t="str">
        <f t="shared" si="22"/>
        <v>Khá</v>
      </c>
      <c r="H943" s="369"/>
    </row>
    <row r="944" spans="1:8" s="705" customFormat="1" ht="15" customHeight="1" x14ac:dyDescent="0.25">
      <c r="A944" s="369">
        <v>917</v>
      </c>
      <c r="B944" s="369">
        <v>27</v>
      </c>
      <c r="C944" s="389" t="s">
        <v>6476</v>
      </c>
      <c r="D944" s="389" t="s">
        <v>6477</v>
      </c>
      <c r="E944" s="389" t="s">
        <v>21</v>
      </c>
      <c r="F944" s="380">
        <v>80</v>
      </c>
      <c r="G944" s="728" t="str">
        <f t="shared" si="22"/>
        <v>Tốt</v>
      </c>
      <c r="H944" s="369"/>
    </row>
    <row r="945" spans="1:8" s="705" customFormat="1" ht="15" customHeight="1" x14ac:dyDescent="0.25">
      <c r="A945" s="369">
        <v>918</v>
      </c>
      <c r="B945" s="369">
        <v>28</v>
      </c>
      <c r="C945" s="389" t="s">
        <v>6478</v>
      </c>
      <c r="D945" s="389" t="s">
        <v>6479</v>
      </c>
      <c r="E945" s="389" t="s">
        <v>163</v>
      </c>
      <c r="F945" s="380">
        <v>0</v>
      </c>
      <c r="G945" s="728" t="str">
        <f t="shared" si="22"/>
        <v>Kém</v>
      </c>
      <c r="H945" s="369"/>
    </row>
    <row r="946" spans="1:8" s="705" customFormat="1" ht="15" customHeight="1" x14ac:dyDescent="0.25">
      <c r="A946" s="369">
        <v>919</v>
      </c>
      <c r="B946" s="369">
        <v>29</v>
      </c>
      <c r="C946" s="389" t="s">
        <v>6480</v>
      </c>
      <c r="D946" s="389" t="s">
        <v>6481</v>
      </c>
      <c r="E946" s="389" t="s">
        <v>163</v>
      </c>
      <c r="F946" s="380">
        <v>58</v>
      </c>
      <c r="G946" s="728" t="str">
        <f t="shared" si="22"/>
        <v>Trung bình</v>
      </c>
      <c r="H946" s="369"/>
    </row>
    <row r="947" spans="1:8" s="705" customFormat="1" ht="15" customHeight="1" x14ac:dyDescent="0.25">
      <c r="A947" s="369">
        <v>920</v>
      </c>
      <c r="B947" s="369">
        <v>30</v>
      </c>
      <c r="C947" s="389" t="s">
        <v>6482</v>
      </c>
      <c r="D947" s="389" t="s">
        <v>6483</v>
      </c>
      <c r="E947" s="389" t="s">
        <v>54</v>
      </c>
      <c r="F947" s="380">
        <v>80</v>
      </c>
      <c r="G947" s="728" t="str">
        <f t="shared" si="22"/>
        <v>Tốt</v>
      </c>
      <c r="H947" s="369"/>
    </row>
    <row r="948" spans="1:8" s="705" customFormat="1" ht="15" customHeight="1" x14ac:dyDescent="0.25">
      <c r="A948" s="369">
        <v>921</v>
      </c>
      <c r="B948" s="369">
        <v>31</v>
      </c>
      <c r="C948" s="389" t="s">
        <v>6484</v>
      </c>
      <c r="D948" s="389" t="s">
        <v>454</v>
      </c>
      <c r="E948" s="389" t="s">
        <v>16</v>
      </c>
      <c r="F948" s="380">
        <v>72</v>
      </c>
      <c r="G948" s="728" t="str">
        <f t="shared" si="22"/>
        <v>Khá</v>
      </c>
      <c r="H948" s="369"/>
    </row>
    <row r="949" spans="1:8" s="705" customFormat="1" ht="15" customHeight="1" x14ac:dyDescent="0.25">
      <c r="A949" s="369">
        <v>922</v>
      </c>
      <c r="B949" s="369">
        <v>32</v>
      </c>
      <c r="C949" s="389" t="s">
        <v>6485</v>
      </c>
      <c r="D949" s="389" t="s">
        <v>381</v>
      </c>
      <c r="E949" s="389" t="s">
        <v>16</v>
      </c>
      <c r="F949" s="380">
        <v>86</v>
      </c>
      <c r="G949" s="728" t="str">
        <f t="shared" si="22"/>
        <v>Tốt</v>
      </c>
      <c r="H949" s="369"/>
    </row>
    <row r="950" spans="1:8" s="705" customFormat="1" ht="15" customHeight="1" x14ac:dyDescent="0.25">
      <c r="A950" s="369">
        <v>923</v>
      </c>
      <c r="B950" s="369">
        <v>33</v>
      </c>
      <c r="C950" s="389" t="s">
        <v>6486</v>
      </c>
      <c r="D950" s="389" t="s">
        <v>6487</v>
      </c>
      <c r="E950" s="389" t="s">
        <v>100</v>
      </c>
      <c r="F950" s="380">
        <v>77</v>
      </c>
      <c r="G950" s="728" t="str">
        <f t="shared" si="22"/>
        <v>Khá</v>
      </c>
      <c r="H950" s="369"/>
    </row>
    <row r="951" spans="1:8" s="705" customFormat="1" ht="15" customHeight="1" x14ac:dyDescent="0.25">
      <c r="A951" s="369">
        <v>924</v>
      </c>
      <c r="B951" s="369">
        <v>34</v>
      </c>
      <c r="C951" s="389" t="s">
        <v>6488</v>
      </c>
      <c r="D951" s="389" t="s">
        <v>78</v>
      </c>
      <c r="E951" s="389" t="s">
        <v>100</v>
      </c>
      <c r="F951" s="380">
        <v>79</v>
      </c>
      <c r="G951" s="728" t="str">
        <f t="shared" si="22"/>
        <v>Khá</v>
      </c>
      <c r="H951" s="369"/>
    </row>
    <row r="952" spans="1:8" s="705" customFormat="1" ht="15" customHeight="1" x14ac:dyDescent="0.25">
      <c r="A952" s="369">
        <v>925</v>
      </c>
      <c r="B952" s="369">
        <v>35</v>
      </c>
      <c r="C952" s="389" t="s">
        <v>6489</v>
      </c>
      <c r="D952" s="389" t="s">
        <v>115</v>
      </c>
      <c r="E952" s="389" t="s">
        <v>8</v>
      </c>
      <c r="F952" s="380">
        <v>90</v>
      </c>
      <c r="G952" s="728" t="str">
        <f t="shared" si="22"/>
        <v>Xuất sắc</v>
      </c>
      <c r="H952" s="369"/>
    </row>
    <row r="953" spans="1:8" s="705" customFormat="1" ht="15" customHeight="1" x14ac:dyDescent="0.25">
      <c r="A953" s="369">
        <v>926</v>
      </c>
      <c r="B953" s="369">
        <v>36</v>
      </c>
      <c r="C953" s="389" t="s">
        <v>6490</v>
      </c>
      <c r="D953" s="389" t="s">
        <v>253</v>
      </c>
      <c r="E953" s="389" t="s">
        <v>8</v>
      </c>
      <c r="F953" s="380">
        <v>0</v>
      </c>
      <c r="G953" s="728" t="str">
        <f t="shared" si="22"/>
        <v>Kém</v>
      </c>
      <c r="H953" s="369"/>
    </row>
    <row r="954" spans="1:8" s="705" customFormat="1" ht="15" customHeight="1" x14ac:dyDescent="0.25">
      <c r="A954" s="369">
        <v>927</v>
      </c>
      <c r="B954" s="369">
        <v>37</v>
      </c>
      <c r="C954" s="389" t="s">
        <v>6491</v>
      </c>
      <c r="D954" s="389" t="s">
        <v>1038</v>
      </c>
      <c r="E954" s="389" t="s">
        <v>8</v>
      </c>
      <c r="F954" s="380">
        <v>77</v>
      </c>
      <c r="G954" s="728" t="str">
        <f t="shared" si="22"/>
        <v>Khá</v>
      </c>
      <c r="H954" s="369"/>
    </row>
    <row r="955" spans="1:8" s="705" customFormat="1" ht="15" customHeight="1" x14ac:dyDescent="0.25">
      <c r="A955" s="369">
        <v>928</v>
      </c>
      <c r="B955" s="369">
        <v>38</v>
      </c>
      <c r="C955" s="389" t="s">
        <v>6492</v>
      </c>
      <c r="D955" s="389" t="s">
        <v>6493</v>
      </c>
      <c r="E955" s="389" t="s">
        <v>101</v>
      </c>
      <c r="F955" s="380">
        <v>0</v>
      </c>
      <c r="G955" s="728" t="str">
        <f t="shared" si="22"/>
        <v>Kém</v>
      </c>
      <c r="H955" s="369"/>
    </row>
    <row r="956" spans="1:8" s="705" customFormat="1" ht="15" customHeight="1" x14ac:dyDescent="0.25">
      <c r="A956" s="369">
        <v>929</v>
      </c>
      <c r="B956" s="369">
        <v>39</v>
      </c>
      <c r="C956" s="389" t="s">
        <v>6494</v>
      </c>
      <c r="D956" s="389" t="s">
        <v>6495</v>
      </c>
      <c r="E956" s="389" t="s">
        <v>223</v>
      </c>
      <c r="F956" s="380">
        <v>41</v>
      </c>
      <c r="G956" s="728" t="str">
        <f t="shared" si="22"/>
        <v>Yếu</v>
      </c>
      <c r="H956" s="369"/>
    </row>
    <row r="957" spans="1:8" s="705" customFormat="1" ht="15" customHeight="1" x14ac:dyDescent="0.25">
      <c r="A957" s="369">
        <v>930</v>
      </c>
      <c r="B957" s="369">
        <v>40</v>
      </c>
      <c r="C957" s="389" t="s">
        <v>6496</v>
      </c>
      <c r="D957" s="389" t="s">
        <v>6497</v>
      </c>
      <c r="E957" s="389" t="s">
        <v>223</v>
      </c>
      <c r="F957" s="380">
        <v>0</v>
      </c>
      <c r="G957" s="728" t="str">
        <f t="shared" si="22"/>
        <v>Kém</v>
      </c>
      <c r="H957" s="369"/>
    </row>
    <row r="958" spans="1:8" s="705" customFormat="1" ht="15" customHeight="1" x14ac:dyDescent="0.25">
      <c r="A958" s="369">
        <v>931</v>
      </c>
      <c r="B958" s="369">
        <v>41</v>
      </c>
      <c r="C958" s="389" t="s">
        <v>6498</v>
      </c>
      <c r="D958" s="389" t="s">
        <v>126</v>
      </c>
      <c r="E958" s="389" t="s">
        <v>25</v>
      </c>
      <c r="F958" s="380">
        <v>77</v>
      </c>
      <c r="G958" s="728" t="str">
        <f t="shared" si="22"/>
        <v>Khá</v>
      </c>
      <c r="H958" s="369"/>
    </row>
    <row r="959" spans="1:8" s="705" customFormat="1" ht="15" customHeight="1" x14ac:dyDescent="0.25">
      <c r="A959" s="369">
        <v>932</v>
      </c>
      <c r="B959" s="369">
        <v>42</v>
      </c>
      <c r="C959" s="389" t="s">
        <v>6499</v>
      </c>
      <c r="D959" s="389" t="s">
        <v>6500</v>
      </c>
      <c r="E959" s="389" t="s">
        <v>80</v>
      </c>
      <c r="F959" s="380">
        <v>69</v>
      </c>
      <c r="G959" s="728" t="str">
        <f t="shared" si="22"/>
        <v>Khá</v>
      </c>
      <c r="H959" s="369"/>
    </row>
    <row r="960" spans="1:8" s="705" customFormat="1" ht="15" customHeight="1" x14ac:dyDescent="0.25">
      <c r="A960" s="369">
        <v>933</v>
      </c>
      <c r="B960" s="369">
        <v>43</v>
      </c>
      <c r="C960" s="389" t="s">
        <v>6501</v>
      </c>
      <c r="D960" s="389" t="s">
        <v>1125</v>
      </c>
      <c r="E960" s="389" t="s">
        <v>226</v>
      </c>
      <c r="F960" s="380">
        <v>80</v>
      </c>
      <c r="G960" s="728" t="str">
        <f t="shared" si="22"/>
        <v>Tốt</v>
      </c>
      <c r="H960" s="369"/>
    </row>
    <row r="961" spans="1:8" s="705" customFormat="1" ht="15" customHeight="1" x14ac:dyDescent="0.25">
      <c r="A961" s="369">
        <v>934</v>
      </c>
      <c r="B961" s="369">
        <v>44</v>
      </c>
      <c r="C961" s="389" t="s">
        <v>6502</v>
      </c>
      <c r="D961" s="389" t="s">
        <v>6503</v>
      </c>
      <c r="E961" s="389" t="s">
        <v>116</v>
      </c>
      <c r="F961" s="380">
        <v>65</v>
      </c>
      <c r="G961" s="728" t="str">
        <f t="shared" si="22"/>
        <v>Khá</v>
      </c>
      <c r="H961" s="369"/>
    </row>
    <row r="962" spans="1:8" s="705" customFormat="1" ht="15" customHeight="1" x14ac:dyDescent="0.25">
      <c r="A962" s="369">
        <v>935</v>
      </c>
      <c r="B962" s="369">
        <v>45</v>
      </c>
      <c r="C962" s="389" t="s">
        <v>6504</v>
      </c>
      <c r="D962" s="389" t="s">
        <v>6056</v>
      </c>
      <c r="E962" s="389" t="s">
        <v>173</v>
      </c>
      <c r="F962" s="380">
        <v>70</v>
      </c>
      <c r="G962" s="728" t="str">
        <f t="shared" si="22"/>
        <v>Khá</v>
      </c>
      <c r="H962" s="369"/>
    </row>
    <row r="963" spans="1:8" s="705" customFormat="1" ht="15" customHeight="1" x14ac:dyDescent="0.25">
      <c r="A963" s="369">
        <v>936</v>
      </c>
      <c r="B963" s="369">
        <v>46</v>
      </c>
      <c r="C963" s="389" t="s">
        <v>6505</v>
      </c>
      <c r="D963" s="389" t="s">
        <v>344</v>
      </c>
      <c r="E963" s="389" t="s">
        <v>26</v>
      </c>
      <c r="F963" s="380">
        <v>87</v>
      </c>
      <c r="G963" s="728" t="str">
        <f t="shared" si="22"/>
        <v>Tốt</v>
      </c>
      <c r="H963" s="369"/>
    </row>
    <row r="964" spans="1:8" s="705" customFormat="1" ht="15" customHeight="1" x14ac:dyDescent="0.25">
      <c r="A964" s="369">
        <v>937</v>
      </c>
      <c r="B964" s="369">
        <v>47</v>
      </c>
      <c r="C964" s="389" t="s">
        <v>6506</v>
      </c>
      <c r="D964" s="389" t="s">
        <v>6507</v>
      </c>
      <c r="E964" s="389" t="s">
        <v>148</v>
      </c>
      <c r="F964" s="380">
        <v>38</v>
      </c>
      <c r="G964" s="728" t="str">
        <f t="shared" si="22"/>
        <v>Yếu</v>
      </c>
      <c r="H964" s="369"/>
    </row>
    <row r="965" spans="1:8" s="705" customFormat="1" ht="15" customHeight="1" x14ac:dyDescent="0.25">
      <c r="A965" s="369">
        <v>938</v>
      </c>
      <c r="B965" s="369">
        <v>48</v>
      </c>
      <c r="C965" s="389" t="s">
        <v>6508</v>
      </c>
      <c r="D965" s="389" t="s">
        <v>6509</v>
      </c>
      <c r="E965" s="389" t="s">
        <v>3113</v>
      </c>
      <c r="F965" s="380">
        <v>78</v>
      </c>
      <c r="G965" s="728" t="str">
        <f t="shared" si="22"/>
        <v>Khá</v>
      </c>
      <c r="H965" s="369"/>
    </row>
    <row r="966" spans="1:8" s="705" customFormat="1" ht="15" customHeight="1" x14ac:dyDescent="0.25">
      <c r="A966" s="369">
        <v>939</v>
      </c>
      <c r="B966" s="369">
        <v>49</v>
      </c>
      <c r="C966" s="389" t="s">
        <v>6510</v>
      </c>
      <c r="D966" s="389" t="s">
        <v>6511</v>
      </c>
      <c r="E966" s="389" t="s">
        <v>180</v>
      </c>
      <c r="F966" s="380">
        <v>95</v>
      </c>
      <c r="G966" s="728" t="str">
        <f t="shared" si="22"/>
        <v>Xuất sắc</v>
      </c>
      <c r="H966" s="369"/>
    </row>
    <row r="967" spans="1:8" s="705" customFormat="1" ht="15" customHeight="1" x14ac:dyDescent="0.25">
      <c r="A967" s="369">
        <v>940</v>
      </c>
      <c r="B967" s="369">
        <v>50</v>
      </c>
      <c r="C967" s="389" t="s">
        <v>6512</v>
      </c>
      <c r="D967" s="389" t="s">
        <v>6513</v>
      </c>
      <c r="E967" s="389" t="s">
        <v>3166</v>
      </c>
      <c r="F967" s="380">
        <v>68</v>
      </c>
      <c r="G967" s="728" t="str">
        <f t="shared" si="22"/>
        <v>Khá</v>
      </c>
      <c r="H967" s="369"/>
    </row>
    <row r="968" spans="1:8" s="705" customFormat="1" ht="15" customHeight="1" x14ac:dyDescent="0.25">
      <c r="A968" s="369">
        <v>941</v>
      </c>
      <c r="B968" s="369">
        <v>51</v>
      </c>
      <c r="C968" s="389" t="s">
        <v>6514</v>
      </c>
      <c r="D968" s="389" t="s">
        <v>6515</v>
      </c>
      <c r="E968" s="389" t="s">
        <v>10</v>
      </c>
      <c r="F968" s="380">
        <v>65</v>
      </c>
      <c r="G968" s="728" t="str">
        <f t="shared" si="22"/>
        <v>Khá</v>
      </c>
      <c r="H968" s="369"/>
    </row>
    <row r="969" spans="1:8" s="705" customFormat="1" ht="15" customHeight="1" x14ac:dyDescent="0.25">
      <c r="A969" s="369">
        <v>942</v>
      </c>
      <c r="B969" s="369">
        <v>52</v>
      </c>
      <c r="C969" s="389" t="s">
        <v>6516</v>
      </c>
      <c r="D969" s="389" t="s">
        <v>254</v>
      </c>
      <c r="E969" s="389" t="s">
        <v>11</v>
      </c>
      <c r="F969" s="380">
        <v>81</v>
      </c>
      <c r="G969" s="728" t="str">
        <f t="shared" si="22"/>
        <v>Tốt</v>
      </c>
      <c r="H969" s="369"/>
    </row>
    <row r="970" spans="1:8" s="705" customFormat="1" ht="15" customHeight="1" x14ac:dyDescent="0.25">
      <c r="A970" s="369">
        <v>943</v>
      </c>
      <c r="B970" s="369">
        <v>53</v>
      </c>
      <c r="C970" s="389" t="s">
        <v>6517</v>
      </c>
      <c r="D970" s="389" t="s">
        <v>348</v>
      </c>
      <c r="E970" s="389" t="s">
        <v>275</v>
      </c>
      <c r="F970" s="380">
        <v>63</v>
      </c>
      <c r="G970" s="728" t="str">
        <f t="shared" si="22"/>
        <v>Trung bình</v>
      </c>
      <c r="H970" s="369"/>
    </row>
    <row r="971" spans="1:8" s="705" customFormat="1" ht="15" customHeight="1" x14ac:dyDescent="0.25">
      <c r="A971" s="369">
        <v>944</v>
      </c>
      <c r="B971" s="369">
        <v>54</v>
      </c>
      <c r="C971" s="389" t="s">
        <v>6518</v>
      </c>
      <c r="D971" s="389" t="s">
        <v>6519</v>
      </c>
      <c r="E971" s="389" t="s">
        <v>855</v>
      </c>
      <c r="F971" s="380">
        <v>0</v>
      </c>
      <c r="G971" s="728" t="str">
        <f t="shared" si="22"/>
        <v>Kém</v>
      </c>
      <c r="H971" s="369"/>
    </row>
    <row r="972" spans="1:8" s="705" customFormat="1" ht="15" customHeight="1" x14ac:dyDescent="0.25">
      <c r="A972" s="369">
        <v>945</v>
      </c>
      <c r="B972" s="369">
        <v>55</v>
      </c>
      <c r="C972" s="389" t="s">
        <v>6520</v>
      </c>
      <c r="D972" s="389" t="s">
        <v>6521</v>
      </c>
      <c r="E972" s="389" t="s">
        <v>117</v>
      </c>
      <c r="F972" s="380">
        <v>76</v>
      </c>
      <c r="G972" s="728" t="str">
        <f t="shared" si="22"/>
        <v>Khá</v>
      </c>
      <c r="H972" s="369"/>
    </row>
    <row r="973" spans="1:8" s="705" customFormat="1" ht="15" customHeight="1" x14ac:dyDescent="0.25">
      <c r="A973" s="369">
        <v>946</v>
      </c>
      <c r="B973" s="369">
        <v>56</v>
      </c>
      <c r="C973" s="389" t="s">
        <v>6522</v>
      </c>
      <c r="D973" s="389" t="s">
        <v>6523</v>
      </c>
      <c r="E973" s="389" t="s">
        <v>59</v>
      </c>
      <c r="F973" s="380">
        <v>75</v>
      </c>
      <c r="G973" s="728" t="str">
        <f t="shared" si="22"/>
        <v>Khá</v>
      </c>
      <c r="H973" s="369"/>
    </row>
    <row r="974" spans="1:8" s="705" customFormat="1" ht="15" customHeight="1" x14ac:dyDescent="0.25">
      <c r="A974" s="369">
        <v>947</v>
      </c>
      <c r="B974" s="369">
        <v>57</v>
      </c>
      <c r="C974" s="389" t="s">
        <v>6524</v>
      </c>
      <c r="D974" s="389" t="s">
        <v>159</v>
      </c>
      <c r="E974" s="389" t="s">
        <v>59</v>
      </c>
      <c r="F974" s="380">
        <v>66</v>
      </c>
      <c r="G974" s="728" t="str">
        <f t="shared" si="22"/>
        <v>Khá</v>
      </c>
      <c r="H974" s="369"/>
    </row>
    <row r="975" spans="1:8" s="705" customFormat="1" ht="15" customHeight="1" x14ac:dyDescent="0.25">
      <c r="A975" s="369">
        <v>948</v>
      </c>
      <c r="B975" s="369">
        <v>58</v>
      </c>
      <c r="C975" s="389" t="s">
        <v>6525</v>
      </c>
      <c r="D975" s="389" t="s">
        <v>6526</v>
      </c>
      <c r="E975" s="389" t="s">
        <v>306</v>
      </c>
      <c r="F975" s="380">
        <v>73</v>
      </c>
      <c r="G975" s="728" t="str">
        <f t="shared" si="22"/>
        <v>Khá</v>
      </c>
      <c r="H975" s="369"/>
    </row>
    <row r="976" spans="1:8" s="705" customFormat="1" ht="15" customHeight="1" x14ac:dyDescent="0.25">
      <c r="A976" s="369">
        <v>949</v>
      </c>
      <c r="B976" s="369">
        <v>59</v>
      </c>
      <c r="C976" s="389" t="s">
        <v>6527</v>
      </c>
      <c r="D976" s="389" t="s">
        <v>6528</v>
      </c>
      <c r="E976" s="389" t="s">
        <v>60</v>
      </c>
      <c r="F976" s="380">
        <v>74</v>
      </c>
      <c r="G976" s="728" t="str">
        <f t="shared" si="22"/>
        <v>Khá</v>
      </c>
      <c r="H976" s="369"/>
    </row>
    <row r="977" spans="1:8" s="705" customFormat="1" ht="15" customHeight="1" x14ac:dyDescent="0.25">
      <c r="A977" s="369">
        <v>950</v>
      </c>
      <c r="B977" s="369">
        <v>60</v>
      </c>
      <c r="C977" s="389" t="s">
        <v>6529</v>
      </c>
      <c r="D977" s="389" t="s">
        <v>6530</v>
      </c>
      <c r="E977" s="389" t="s">
        <v>83</v>
      </c>
      <c r="F977" s="380">
        <v>61</v>
      </c>
      <c r="G977" s="728" t="str">
        <f t="shared" si="22"/>
        <v>Trung bình</v>
      </c>
      <c r="H977" s="369"/>
    </row>
    <row r="978" spans="1:8" s="705" customFormat="1" ht="15" customHeight="1" x14ac:dyDescent="0.25">
      <c r="A978" s="369">
        <v>951</v>
      </c>
      <c r="B978" s="369">
        <v>61</v>
      </c>
      <c r="C978" s="389" t="s">
        <v>6531</v>
      </c>
      <c r="D978" s="389" t="s">
        <v>170</v>
      </c>
      <c r="E978" s="389" t="s">
        <v>61</v>
      </c>
      <c r="F978" s="380">
        <v>79</v>
      </c>
      <c r="G978" s="728" t="str">
        <f t="shared" si="22"/>
        <v>Khá</v>
      </c>
      <c r="H978" s="369"/>
    </row>
    <row r="979" spans="1:8" s="705" customFormat="1" ht="15" customHeight="1" x14ac:dyDescent="0.25">
      <c r="A979" s="369">
        <v>952</v>
      </c>
      <c r="B979" s="369">
        <v>62</v>
      </c>
      <c r="C979" s="389" t="s">
        <v>6532</v>
      </c>
      <c r="D979" s="389" t="s">
        <v>159</v>
      </c>
      <c r="E979" s="389" t="s">
        <v>61</v>
      </c>
      <c r="F979" s="380">
        <v>54</v>
      </c>
      <c r="G979" s="728" t="str">
        <f t="shared" si="22"/>
        <v>Trung bình</v>
      </c>
      <c r="H979" s="369"/>
    </row>
    <row r="980" spans="1:8" s="705" customFormat="1" ht="15" customHeight="1" x14ac:dyDescent="0.25">
      <c r="A980" s="369">
        <v>953</v>
      </c>
      <c r="B980" s="369">
        <v>63</v>
      </c>
      <c r="C980" s="389" t="s">
        <v>6533</v>
      </c>
      <c r="D980" s="389" t="s">
        <v>242</v>
      </c>
      <c r="E980" s="389" t="s">
        <v>218</v>
      </c>
      <c r="F980" s="380">
        <v>86</v>
      </c>
      <c r="G980" s="728" t="str">
        <f t="shared" si="22"/>
        <v>Tốt</v>
      </c>
      <c r="H980" s="369"/>
    </row>
    <row r="981" spans="1:8" s="705" customFormat="1" ht="15" customHeight="1" x14ac:dyDescent="0.25">
      <c r="A981" s="369">
        <v>954</v>
      </c>
      <c r="B981" s="369">
        <v>64</v>
      </c>
      <c r="C981" s="389" t="s">
        <v>6534</v>
      </c>
      <c r="D981" s="389" t="s">
        <v>6535</v>
      </c>
      <c r="E981" s="389" t="s">
        <v>160</v>
      </c>
      <c r="F981" s="380">
        <v>81</v>
      </c>
      <c r="G981" s="728" t="str">
        <f t="shared" si="22"/>
        <v>Tốt</v>
      </c>
      <c r="H981" s="369"/>
    </row>
    <row r="982" spans="1:8" s="705" customFormat="1" ht="15" customHeight="1" x14ac:dyDescent="0.25">
      <c r="A982" s="369">
        <v>955</v>
      </c>
      <c r="B982" s="369">
        <v>65</v>
      </c>
      <c r="C982" s="389" t="s">
        <v>6536</v>
      </c>
      <c r="D982" s="389" t="s">
        <v>150</v>
      </c>
      <c r="E982" s="389" t="s">
        <v>23</v>
      </c>
      <c r="F982" s="380">
        <v>75</v>
      </c>
      <c r="G982" s="728" t="str">
        <f t="shared" ref="G982:G1005" si="23">IF(F982&gt;=90,"Xuất sắc",IF(F982&gt;=80,"Tốt",IF(F982&gt;=65,"Khá",IF(F982&gt;=50,"Trung bình",IF(F982&gt;=35,"Yếu","Kém")))))</f>
        <v>Khá</v>
      </c>
      <c r="H982" s="369"/>
    </row>
    <row r="983" spans="1:8" s="705" customFormat="1" ht="15" customHeight="1" x14ac:dyDescent="0.25">
      <c r="A983" s="369">
        <v>956</v>
      </c>
      <c r="B983" s="369">
        <v>66</v>
      </c>
      <c r="C983" s="389" t="s">
        <v>6537</v>
      </c>
      <c r="D983" s="389" t="s">
        <v>187</v>
      </c>
      <c r="E983" s="389" t="s">
        <v>120</v>
      </c>
      <c r="F983" s="380">
        <v>39</v>
      </c>
      <c r="G983" s="728" t="str">
        <f t="shared" si="23"/>
        <v>Yếu</v>
      </c>
      <c r="H983" s="369"/>
    </row>
    <row r="984" spans="1:8" s="705" customFormat="1" ht="15" customHeight="1" x14ac:dyDescent="0.25">
      <c r="A984" s="369">
        <v>957</v>
      </c>
      <c r="B984" s="369">
        <v>67</v>
      </c>
      <c r="C984" s="389" t="s">
        <v>6538</v>
      </c>
      <c r="D984" s="389" t="s">
        <v>2047</v>
      </c>
      <c r="E984" s="389" t="s">
        <v>212</v>
      </c>
      <c r="F984" s="380">
        <v>82</v>
      </c>
      <c r="G984" s="728" t="str">
        <f t="shared" si="23"/>
        <v>Tốt</v>
      </c>
      <c r="H984" s="369"/>
    </row>
    <row r="985" spans="1:8" s="705" customFormat="1" ht="15" customHeight="1" x14ac:dyDescent="0.25">
      <c r="A985" s="369">
        <v>958</v>
      </c>
      <c r="B985" s="369">
        <v>68</v>
      </c>
      <c r="C985" s="389" t="s">
        <v>6539</v>
      </c>
      <c r="D985" s="389" t="s">
        <v>6540</v>
      </c>
      <c r="E985" s="389" t="s">
        <v>12</v>
      </c>
      <c r="F985" s="380">
        <v>65</v>
      </c>
      <c r="G985" s="728" t="str">
        <f t="shared" si="23"/>
        <v>Khá</v>
      </c>
      <c r="H985" s="369"/>
    </row>
    <row r="986" spans="1:8" s="705" customFormat="1" ht="15" customHeight="1" x14ac:dyDescent="0.25">
      <c r="A986" s="369">
        <v>959</v>
      </c>
      <c r="B986" s="369">
        <v>69</v>
      </c>
      <c r="C986" s="389" t="s">
        <v>6541</v>
      </c>
      <c r="D986" s="389" t="s">
        <v>2318</v>
      </c>
      <c r="E986" s="389" t="s">
        <v>12</v>
      </c>
      <c r="F986" s="380">
        <v>64</v>
      </c>
      <c r="G986" s="728" t="str">
        <f t="shared" si="23"/>
        <v>Trung bình</v>
      </c>
      <c r="H986" s="369"/>
    </row>
    <row r="987" spans="1:8" s="705" customFormat="1" ht="15" customHeight="1" x14ac:dyDescent="0.25">
      <c r="A987" s="369">
        <v>960</v>
      </c>
      <c r="B987" s="369">
        <v>70</v>
      </c>
      <c r="C987" s="389" t="s">
        <v>6542</v>
      </c>
      <c r="D987" s="389" t="s">
        <v>6543</v>
      </c>
      <c r="E987" s="389" t="s">
        <v>140</v>
      </c>
      <c r="F987" s="380">
        <v>0</v>
      </c>
      <c r="G987" s="728" t="str">
        <f t="shared" si="23"/>
        <v>Kém</v>
      </c>
      <c r="H987" s="369"/>
    </row>
    <row r="988" spans="1:8" s="705" customFormat="1" ht="15" customHeight="1" x14ac:dyDescent="0.25">
      <c r="A988" s="369">
        <v>961</v>
      </c>
      <c r="B988" s="369">
        <v>71</v>
      </c>
      <c r="C988" s="389" t="s">
        <v>6544</v>
      </c>
      <c r="D988" s="389" t="s">
        <v>6545</v>
      </c>
      <c r="E988" s="389" t="s">
        <v>28</v>
      </c>
      <c r="F988" s="380">
        <v>60</v>
      </c>
      <c r="G988" s="728" t="str">
        <f t="shared" si="23"/>
        <v>Trung bình</v>
      </c>
      <c r="H988" s="369"/>
    </row>
    <row r="989" spans="1:8" s="705" customFormat="1" ht="15" customHeight="1" x14ac:dyDescent="0.25">
      <c r="A989" s="369">
        <v>962</v>
      </c>
      <c r="B989" s="369">
        <v>72</v>
      </c>
      <c r="C989" s="389" t="s">
        <v>6546</v>
      </c>
      <c r="D989" s="389" t="s">
        <v>6547</v>
      </c>
      <c r="E989" s="389" t="s">
        <v>177</v>
      </c>
      <c r="F989" s="380">
        <v>66</v>
      </c>
      <c r="G989" s="728" t="str">
        <f t="shared" si="23"/>
        <v>Khá</v>
      </c>
      <c r="H989" s="369"/>
    </row>
    <row r="990" spans="1:8" s="705" customFormat="1" ht="15" customHeight="1" x14ac:dyDescent="0.25">
      <c r="A990" s="369">
        <v>963</v>
      </c>
      <c r="B990" s="369">
        <v>73</v>
      </c>
      <c r="C990" s="389" t="s">
        <v>6548</v>
      </c>
      <c r="D990" s="389" t="s">
        <v>5445</v>
      </c>
      <c r="E990" s="389" t="s">
        <v>24</v>
      </c>
      <c r="F990" s="380">
        <v>77</v>
      </c>
      <c r="G990" s="728" t="str">
        <f t="shared" si="23"/>
        <v>Khá</v>
      </c>
      <c r="H990" s="369"/>
    </row>
    <row r="991" spans="1:8" s="705" customFormat="1" ht="15" customHeight="1" x14ac:dyDescent="0.25">
      <c r="A991" s="369">
        <v>964</v>
      </c>
      <c r="B991" s="369">
        <v>74</v>
      </c>
      <c r="C991" s="389" t="s">
        <v>6549</v>
      </c>
      <c r="D991" s="389" t="s">
        <v>6550</v>
      </c>
      <c r="E991" s="389" t="s">
        <v>24</v>
      </c>
      <c r="F991" s="380">
        <v>76</v>
      </c>
      <c r="G991" s="728" t="str">
        <f t="shared" si="23"/>
        <v>Khá</v>
      </c>
      <c r="H991" s="369"/>
    </row>
    <row r="992" spans="1:8" s="705" customFormat="1" ht="15" customHeight="1" x14ac:dyDescent="0.25">
      <c r="A992" s="369">
        <v>965</v>
      </c>
      <c r="B992" s="369">
        <v>75</v>
      </c>
      <c r="C992" s="389" t="s">
        <v>6551</v>
      </c>
      <c r="D992" s="389" t="s">
        <v>1353</v>
      </c>
      <c r="E992" s="389" t="s">
        <v>30</v>
      </c>
      <c r="F992" s="380">
        <v>69</v>
      </c>
      <c r="G992" s="728" t="str">
        <f t="shared" si="23"/>
        <v>Khá</v>
      </c>
      <c r="H992" s="369"/>
    </row>
    <row r="993" spans="1:8" s="705" customFormat="1" ht="15" customHeight="1" x14ac:dyDescent="0.25">
      <c r="A993" s="369">
        <v>966</v>
      </c>
      <c r="B993" s="369">
        <v>76</v>
      </c>
      <c r="C993" s="389" t="s">
        <v>6552</v>
      </c>
      <c r="D993" s="389" t="s">
        <v>57</v>
      </c>
      <c r="E993" s="389" t="s">
        <v>299</v>
      </c>
      <c r="F993" s="380">
        <v>75</v>
      </c>
      <c r="G993" s="728" t="str">
        <f t="shared" si="23"/>
        <v>Khá</v>
      </c>
      <c r="H993" s="369"/>
    </row>
    <row r="994" spans="1:8" s="705" customFormat="1" ht="15" customHeight="1" x14ac:dyDescent="0.25">
      <c r="A994" s="369">
        <v>967</v>
      </c>
      <c r="B994" s="369">
        <v>77</v>
      </c>
      <c r="C994" s="389" t="s">
        <v>6553</v>
      </c>
      <c r="D994" s="389" t="s">
        <v>703</v>
      </c>
      <c r="E994" s="389" t="s">
        <v>66</v>
      </c>
      <c r="F994" s="380">
        <v>76</v>
      </c>
      <c r="G994" s="728" t="str">
        <f t="shared" si="23"/>
        <v>Khá</v>
      </c>
      <c r="H994" s="369"/>
    </row>
    <row r="995" spans="1:8" s="705" customFormat="1" ht="15" customHeight="1" x14ac:dyDescent="0.25">
      <c r="A995" s="369">
        <v>968</v>
      </c>
      <c r="B995" s="369">
        <v>78</v>
      </c>
      <c r="C995" s="389" t="s">
        <v>6554</v>
      </c>
      <c r="D995" s="389" t="s">
        <v>42</v>
      </c>
      <c r="E995" s="389" t="s">
        <v>66</v>
      </c>
      <c r="F995" s="380">
        <v>77</v>
      </c>
      <c r="G995" s="728" t="str">
        <f t="shared" si="23"/>
        <v>Khá</v>
      </c>
      <c r="H995" s="369"/>
    </row>
    <row r="996" spans="1:8" s="5" customFormat="1" ht="16.5" customHeight="1" x14ac:dyDescent="0.25">
      <c r="A996" s="39"/>
      <c r="B996" s="39"/>
      <c r="C996" s="39"/>
      <c r="E996" s="32"/>
      <c r="F996" s="39"/>
      <c r="H996" s="21"/>
    </row>
    <row r="997" spans="1:8" s="5" customFormat="1" ht="16.5" customHeight="1" x14ac:dyDescent="0.25">
      <c r="A997" s="39"/>
      <c r="B997" s="39"/>
      <c r="C997" s="10" t="s">
        <v>432</v>
      </c>
      <c r="D997" s="18" t="s">
        <v>433</v>
      </c>
      <c r="E997" s="32"/>
      <c r="F997" s="39"/>
      <c r="H997" s="21"/>
    </row>
    <row r="998" spans="1:8" s="5" customFormat="1" ht="16.5" customHeight="1" x14ac:dyDescent="0.25">
      <c r="A998" s="39"/>
      <c r="B998" s="39"/>
      <c r="C998" s="19" t="s">
        <v>72</v>
      </c>
      <c r="D998" s="419">
        <f>COUNTIF(G10:G995,"Xuất sắc")</f>
        <v>156</v>
      </c>
      <c r="E998" s="729"/>
      <c r="F998" s="39"/>
      <c r="H998" s="21"/>
    </row>
    <row r="999" spans="1:8" s="5" customFormat="1" ht="16.5" customHeight="1" x14ac:dyDescent="0.25">
      <c r="A999" s="39"/>
      <c r="B999" s="39"/>
      <c r="C999" s="11" t="s">
        <v>31</v>
      </c>
      <c r="D999" s="419">
        <f>COUNTIF(G10:G995,"Tốt")</f>
        <v>385</v>
      </c>
      <c r="E999" s="729"/>
      <c r="F999" s="39"/>
      <c r="H999" s="21"/>
    </row>
    <row r="1000" spans="1:8" s="5" customFormat="1" ht="16.5" customHeight="1" x14ac:dyDescent="0.25">
      <c r="A1000" s="39"/>
      <c r="B1000" s="39"/>
      <c r="C1000" s="11" t="s">
        <v>68</v>
      </c>
      <c r="D1000" s="419">
        <f>COUNTIF(G10:G995,"khá")</f>
        <v>266</v>
      </c>
      <c r="E1000" s="729"/>
      <c r="F1000" s="39"/>
      <c r="H1000" s="21"/>
    </row>
    <row r="1001" spans="1:8" s="5" customFormat="1" ht="16.5" customHeight="1" x14ac:dyDescent="0.25">
      <c r="A1001" s="39"/>
      <c r="B1001" s="39"/>
      <c r="C1001" s="19" t="s">
        <v>96</v>
      </c>
      <c r="D1001" s="419">
        <f>COUNTIF(G10:G995,"Trung bình")</f>
        <v>77</v>
      </c>
      <c r="E1001" s="729"/>
      <c r="F1001" s="39"/>
      <c r="H1001" s="21"/>
    </row>
    <row r="1002" spans="1:8" s="5" customFormat="1" ht="16.5" customHeight="1" x14ac:dyDescent="0.25">
      <c r="A1002" s="39"/>
      <c r="B1002" s="39"/>
      <c r="C1002" s="11" t="s">
        <v>92</v>
      </c>
      <c r="D1002" s="419">
        <f>COUNTIF(G10:G995,"yếu")</f>
        <v>23</v>
      </c>
      <c r="E1002" s="729"/>
      <c r="F1002" s="39"/>
      <c r="H1002" s="21"/>
    </row>
    <row r="1003" spans="1:8" s="5" customFormat="1" ht="16.5" customHeight="1" x14ac:dyDescent="0.25">
      <c r="A1003" s="39"/>
      <c r="B1003" s="39"/>
      <c r="C1003" s="11" t="s">
        <v>267</v>
      </c>
      <c r="D1003" s="419">
        <f>COUNTIF(G10:G995,"kém")</f>
        <v>57</v>
      </c>
      <c r="E1003" s="729"/>
      <c r="F1003" s="39"/>
      <c r="H1003" s="21"/>
    </row>
    <row r="1004" spans="1:8" s="5" customFormat="1" ht="16.5" customHeight="1" x14ac:dyDescent="0.25">
      <c r="A1004" s="39"/>
      <c r="B1004" s="39"/>
      <c r="C1004" s="11" t="s">
        <v>6555</v>
      </c>
      <c r="D1004" s="419">
        <v>4</v>
      </c>
      <c r="E1004" s="729"/>
      <c r="F1004" s="39"/>
      <c r="H1004" s="21"/>
    </row>
    <row r="1005" spans="1:8" s="5" customFormat="1" ht="16.5" customHeight="1" x14ac:dyDescent="0.25">
      <c r="A1005" s="39"/>
      <c r="B1005" s="39"/>
      <c r="C1005" s="12" t="s">
        <v>434</v>
      </c>
      <c r="D1005" s="13">
        <f>SUM(D998:D1004)</f>
        <v>968</v>
      </c>
      <c r="E1005" s="32"/>
      <c r="F1005" s="39"/>
      <c r="H1005" s="21"/>
    </row>
  </sheetData>
  <mergeCells count="12">
    <mergeCell ref="A649:H649"/>
    <mergeCell ref="F641:H641"/>
    <mergeCell ref="A6:H6"/>
    <mergeCell ref="A9:H9"/>
    <mergeCell ref="A13:C13"/>
    <mergeCell ref="A1:D1"/>
    <mergeCell ref="A2:D2"/>
    <mergeCell ref="E1:H1"/>
    <mergeCell ref="E2:H2"/>
    <mergeCell ref="A5:H5"/>
    <mergeCell ref="A4:H4"/>
    <mergeCell ref="A7:H7"/>
  </mergeCells>
  <conditionalFormatting sqref="D998:D1004">
    <cfRule type="top10" dxfId="0" priority="1" percent="1" rank="10"/>
  </conditionalFormatting>
  <pageMargins left="0.45" right="0.45" top="0.5" bottom="0.7" header="0.3" footer="0.3"/>
  <pageSetup paperSize="9" orientation="portrait" verticalDpi="0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"/>
  <sheetViews>
    <sheetView tabSelected="1" topLeftCell="A254" workbookViewId="0">
      <selection activeCell="M259" sqref="M259"/>
    </sheetView>
  </sheetViews>
  <sheetFormatPr defaultRowHeight="15.75" x14ac:dyDescent="0.25"/>
  <cols>
    <col min="1" max="1" width="4" customWidth="1"/>
    <col min="2" max="2" width="4.5" customWidth="1"/>
    <col min="3" max="3" width="18.625" customWidth="1"/>
    <col min="4" max="4" width="16.5" customWidth="1"/>
    <col min="5" max="5" width="12.375" customWidth="1"/>
    <col min="6" max="6" width="7.25" customWidth="1"/>
    <col min="7" max="7" width="10.125" customWidth="1"/>
    <col min="8" max="8" width="17.625" customWidth="1"/>
  </cols>
  <sheetData>
    <row r="1" spans="1:8" s="4" customFormat="1" x14ac:dyDescent="0.25">
      <c r="A1" s="89" t="s">
        <v>1</v>
      </c>
      <c r="B1" s="89"/>
      <c r="C1" s="89"/>
      <c r="D1" s="89"/>
      <c r="E1" s="91" t="s">
        <v>2</v>
      </c>
      <c r="F1" s="91"/>
      <c r="G1" s="91"/>
      <c r="H1" s="91"/>
    </row>
    <row r="2" spans="1:8" s="4" customFormat="1" x14ac:dyDescent="0.25">
      <c r="A2" s="92" t="s">
        <v>3</v>
      </c>
      <c r="B2" s="92"/>
      <c r="C2" s="92"/>
      <c r="D2" s="92"/>
      <c r="E2" s="92" t="s">
        <v>300</v>
      </c>
      <c r="F2" s="92"/>
      <c r="G2" s="92"/>
      <c r="H2" s="92"/>
    </row>
    <row r="3" spans="1:8" s="4" customFormat="1" x14ac:dyDescent="0.25">
      <c r="A3" s="58"/>
      <c r="B3" s="58"/>
      <c r="C3" s="58"/>
      <c r="D3" s="57"/>
      <c r="E3" s="57"/>
      <c r="F3" s="57"/>
    </row>
    <row r="4" spans="1:8" s="27" customFormat="1" ht="19.5" customHeight="1" x14ac:dyDescent="0.3">
      <c r="A4" s="96" t="s">
        <v>2344</v>
      </c>
      <c r="B4" s="96"/>
      <c r="C4" s="96"/>
      <c r="D4" s="96"/>
      <c r="E4" s="96"/>
      <c r="F4" s="96"/>
      <c r="G4" s="96"/>
      <c r="H4" s="96"/>
    </row>
    <row r="5" spans="1:8" s="27" customFormat="1" ht="18.75" customHeight="1" x14ac:dyDescent="0.3">
      <c r="A5" s="96" t="s">
        <v>6556</v>
      </c>
      <c r="B5" s="96"/>
      <c r="C5" s="96"/>
      <c r="D5" s="96"/>
      <c r="E5" s="96"/>
      <c r="F5" s="96"/>
      <c r="G5" s="96"/>
      <c r="H5" s="96"/>
    </row>
    <row r="6" spans="1:8" s="4" customFormat="1" ht="21" customHeight="1" x14ac:dyDescent="0.25">
      <c r="A6" s="100" t="s">
        <v>576</v>
      </c>
      <c r="B6" s="100"/>
      <c r="C6" s="100"/>
      <c r="D6" s="100"/>
      <c r="E6" s="100"/>
      <c r="F6" s="100"/>
      <c r="G6" s="100"/>
      <c r="H6" s="100"/>
    </row>
    <row r="7" spans="1:8" s="4" customFormat="1" ht="23.25" customHeight="1" x14ac:dyDescent="0.25">
      <c r="A7" s="95" t="s">
        <v>588</v>
      </c>
      <c r="B7" s="95"/>
      <c r="C7" s="95"/>
      <c r="D7" s="95"/>
      <c r="E7" s="95"/>
      <c r="F7" s="95"/>
      <c r="G7" s="95"/>
      <c r="H7" s="95"/>
    </row>
    <row r="9" spans="1:8" s="738" customFormat="1" ht="25.5" customHeight="1" x14ac:dyDescent="0.25">
      <c r="A9" s="735" t="s">
        <v>561</v>
      </c>
      <c r="B9" s="735"/>
      <c r="C9" s="735"/>
      <c r="D9" s="735"/>
      <c r="E9" s="735"/>
      <c r="F9" s="736"/>
      <c r="G9" s="737"/>
      <c r="H9" s="735"/>
    </row>
    <row r="10" spans="1:8" s="738" customFormat="1" ht="31.5" x14ac:dyDescent="0.25">
      <c r="A10" s="739" t="s">
        <v>105</v>
      </c>
      <c r="B10" s="739" t="s">
        <v>105</v>
      </c>
      <c r="C10" s="739" t="s">
        <v>6557</v>
      </c>
      <c r="D10" s="739" t="s">
        <v>6558</v>
      </c>
      <c r="E10" s="739" t="s">
        <v>6559</v>
      </c>
      <c r="F10" s="739" t="s">
        <v>6560</v>
      </c>
      <c r="G10" s="739" t="s">
        <v>6561</v>
      </c>
      <c r="H10" s="739" t="s">
        <v>6562</v>
      </c>
    </row>
    <row r="11" spans="1:8" s="738" customFormat="1" ht="26.25" customHeight="1" x14ac:dyDescent="0.25">
      <c r="A11" s="740"/>
      <c r="B11" s="740"/>
      <c r="C11" s="741" t="s">
        <v>6563</v>
      </c>
      <c r="D11" s="741"/>
      <c r="E11" s="741"/>
      <c r="F11" s="741"/>
      <c r="G11" s="741"/>
      <c r="H11" s="741"/>
    </row>
    <row r="12" spans="1:8" s="738" customFormat="1" ht="26.25" customHeight="1" x14ac:dyDescent="0.25">
      <c r="A12" s="740">
        <v>1</v>
      </c>
      <c r="B12" s="740">
        <v>1</v>
      </c>
      <c r="C12" s="740" t="s">
        <v>6564</v>
      </c>
      <c r="D12" s="742" t="s">
        <v>6565</v>
      </c>
      <c r="E12" s="742" t="s">
        <v>6566</v>
      </c>
      <c r="F12" s="743">
        <v>85</v>
      </c>
      <c r="G12" s="740" t="s">
        <v>31</v>
      </c>
      <c r="H12" s="744"/>
    </row>
    <row r="13" spans="1:8" s="738" customFormat="1" ht="26.25" customHeight="1" x14ac:dyDescent="0.25">
      <c r="A13" s="740">
        <v>2</v>
      </c>
      <c r="B13" s="740">
        <v>2</v>
      </c>
      <c r="C13" s="740" t="s">
        <v>6567</v>
      </c>
      <c r="D13" s="745" t="s">
        <v>327</v>
      </c>
      <c r="E13" s="745" t="s">
        <v>38</v>
      </c>
      <c r="F13" s="740">
        <v>95</v>
      </c>
      <c r="G13" s="740" t="s">
        <v>72</v>
      </c>
      <c r="H13" s="739"/>
    </row>
    <row r="14" spans="1:8" s="738" customFormat="1" x14ac:dyDescent="0.25">
      <c r="A14" s="740">
        <v>3</v>
      </c>
      <c r="B14" s="740">
        <v>3</v>
      </c>
      <c r="C14" s="740" t="s">
        <v>6568</v>
      </c>
      <c r="D14" s="745" t="s">
        <v>6569</v>
      </c>
      <c r="E14" s="745" t="s">
        <v>38</v>
      </c>
      <c r="F14" s="740">
        <v>0</v>
      </c>
      <c r="G14" s="740" t="s">
        <v>267</v>
      </c>
      <c r="H14" s="740" t="s">
        <v>2341</v>
      </c>
    </row>
    <row r="15" spans="1:8" s="738" customFormat="1" ht="26.25" customHeight="1" x14ac:dyDescent="0.25">
      <c r="A15" s="740">
        <v>4</v>
      </c>
      <c r="B15" s="740">
        <v>4</v>
      </c>
      <c r="C15" s="740" t="s">
        <v>6570</v>
      </c>
      <c r="D15" s="742" t="s">
        <v>6571</v>
      </c>
      <c r="E15" s="742" t="s">
        <v>39</v>
      </c>
      <c r="F15" s="743">
        <v>91</v>
      </c>
      <c r="G15" s="740" t="s">
        <v>72</v>
      </c>
      <c r="H15" s="744"/>
    </row>
    <row r="16" spans="1:8" s="738" customFormat="1" ht="26.25" customHeight="1" x14ac:dyDescent="0.25">
      <c r="A16" s="740">
        <v>5</v>
      </c>
      <c r="B16" s="740">
        <v>5</v>
      </c>
      <c r="C16" s="740" t="s">
        <v>6572</v>
      </c>
      <c r="D16" s="742" t="s">
        <v>42</v>
      </c>
      <c r="E16" s="742" t="s">
        <v>39</v>
      </c>
      <c r="F16" s="746" t="s">
        <v>268</v>
      </c>
      <c r="G16" s="747"/>
      <c r="H16" s="740" t="s">
        <v>337</v>
      </c>
    </row>
    <row r="17" spans="1:9" s="738" customFormat="1" ht="26.25" customHeight="1" x14ac:dyDescent="0.25">
      <c r="A17" s="740">
        <v>6</v>
      </c>
      <c r="B17" s="740">
        <v>6</v>
      </c>
      <c r="C17" s="740" t="s">
        <v>6573</v>
      </c>
      <c r="D17" s="742" t="s">
        <v>6574</v>
      </c>
      <c r="E17" s="742" t="s">
        <v>154</v>
      </c>
      <c r="F17" s="743">
        <v>83</v>
      </c>
      <c r="G17" s="740" t="s">
        <v>31</v>
      </c>
      <c r="H17" s="744"/>
    </row>
    <row r="18" spans="1:9" s="738" customFormat="1" ht="26.25" customHeight="1" x14ac:dyDescent="0.25">
      <c r="A18" s="740">
        <v>7</v>
      </c>
      <c r="B18" s="740">
        <v>7</v>
      </c>
      <c r="C18" s="740" t="s">
        <v>6575</v>
      </c>
      <c r="D18" s="742" t="s">
        <v>6576</v>
      </c>
      <c r="E18" s="748" t="s">
        <v>132</v>
      </c>
      <c r="F18" s="743">
        <v>85</v>
      </c>
      <c r="G18" s="740" t="s">
        <v>31</v>
      </c>
      <c r="H18" s="744"/>
    </row>
    <row r="19" spans="1:9" s="738" customFormat="1" ht="26.25" customHeight="1" x14ac:dyDescent="0.25">
      <c r="A19" s="740">
        <v>8</v>
      </c>
      <c r="B19" s="740">
        <v>8</v>
      </c>
      <c r="C19" s="740" t="s">
        <v>6577</v>
      </c>
      <c r="D19" s="742" t="s">
        <v>18</v>
      </c>
      <c r="E19" s="742" t="s">
        <v>41</v>
      </c>
      <c r="F19" s="743">
        <v>91</v>
      </c>
      <c r="G19" s="740" t="s">
        <v>72</v>
      </c>
      <c r="H19" s="744"/>
    </row>
    <row r="20" spans="1:9" s="738" customFormat="1" ht="26.25" customHeight="1" x14ac:dyDescent="0.25">
      <c r="A20" s="740">
        <v>9</v>
      </c>
      <c r="B20" s="740">
        <v>9</v>
      </c>
      <c r="C20" s="740" t="s">
        <v>6578</v>
      </c>
      <c r="D20" s="745" t="s">
        <v>6579</v>
      </c>
      <c r="E20" s="745" t="s">
        <v>317</v>
      </c>
      <c r="F20" s="740">
        <v>72</v>
      </c>
      <c r="G20" s="740" t="s">
        <v>68</v>
      </c>
      <c r="H20" s="739"/>
    </row>
    <row r="21" spans="1:9" s="738" customFormat="1" ht="26.25" customHeight="1" x14ac:dyDescent="0.25">
      <c r="A21" s="740">
        <v>10</v>
      </c>
      <c r="B21" s="740">
        <v>10</v>
      </c>
      <c r="C21" s="740" t="s">
        <v>6580</v>
      </c>
      <c r="D21" s="742" t="s">
        <v>6581</v>
      </c>
      <c r="E21" s="742" t="s">
        <v>15</v>
      </c>
      <c r="F21" s="743">
        <v>80</v>
      </c>
      <c r="G21" s="740" t="s">
        <v>31</v>
      </c>
      <c r="H21" s="744"/>
    </row>
    <row r="22" spans="1:9" s="738" customFormat="1" ht="26.25" customHeight="1" x14ac:dyDescent="0.25">
      <c r="A22" s="740">
        <v>11</v>
      </c>
      <c r="B22" s="740">
        <v>11</v>
      </c>
      <c r="C22" s="740" t="s">
        <v>6582</v>
      </c>
      <c r="D22" s="742" t="s">
        <v>162</v>
      </c>
      <c r="E22" s="742" t="s">
        <v>2748</v>
      </c>
      <c r="F22" s="743">
        <v>73</v>
      </c>
      <c r="G22" s="740" t="s">
        <v>68</v>
      </c>
      <c r="H22" s="744"/>
    </row>
    <row r="23" spans="1:9" s="738" customFormat="1" ht="26.25" customHeight="1" x14ac:dyDescent="0.25">
      <c r="A23" s="740">
        <v>12</v>
      </c>
      <c r="B23" s="740">
        <v>12</v>
      </c>
      <c r="C23" s="740" t="s">
        <v>6583</v>
      </c>
      <c r="D23" s="742" t="s">
        <v>4955</v>
      </c>
      <c r="E23" s="742" t="s">
        <v>684</v>
      </c>
      <c r="F23" s="743">
        <v>81</v>
      </c>
      <c r="G23" s="740" t="s">
        <v>31</v>
      </c>
      <c r="H23" s="744"/>
    </row>
    <row r="24" spans="1:9" s="738" customFormat="1" ht="26.25" customHeight="1" x14ac:dyDescent="0.25">
      <c r="A24" s="740">
        <v>13</v>
      </c>
      <c r="B24" s="740">
        <v>13</v>
      </c>
      <c r="C24" s="740" t="s">
        <v>6584</v>
      </c>
      <c r="D24" s="745" t="s">
        <v>4964</v>
      </c>
      <c r="E24" s="745" t="s">
        <v>21</v>
      </c>
      <c r="F24" s="740">
        <v>91</v>
      </c>
      <c r="G24" s="740" t="s">
        <v>72</v>
      </c>
      <c r="H24" s="739"/>
    </row>
    <row r="25" spans="1:9" s="738" customFormat="1" ht="26.25" customHeight="1" x14ac:dyDescent="0.25">
      <c r="A25" s="740">
        <v>14</v>
      </c>
      <c r="B25" s="740">
        <v>14</v>
      </c>
      <c r="C25" s="740" t="s">
        <v>6585</v>
      </c>
      <c r="D25" s="742" t="s">
        <v>109</v>
      </c>
      <c r="E25" s="742" t="s">
        <v>16</v>
      </c>
      <c r="F25" s="743">
        <v>79</v>
      </c>
      <c r="G25" s="740" t="s">
        <v>68</v>
      </c>
      <c r="H25" s="744"/>
    </row>
    <row r="26" spans="1:9" s="738" customFormat="1" ht="26.25" customHeight="1" x14ac:dyDescent="0.25">
      <c r="A26" s="740">
        <v>15</v>
      </c>
      <c r="B26" s="740">
        <v>15</v>
      </c>
      <c r="C26" s="740" t="s">
        <v>6586</v>
      </c>
      <c r="D26" s="742" t="s">
        <v>185</v>
      </c>
      <c r="E26" s="742" t="s">
        <v>79</v>
      </c>
      <c r="F26" s="743">
        <v>88</v>
      </c>
      <c r="G26" s="740" t="s">
        <v>31</v>
      </c>
      <c r="H26" s="744"/>
    </row>
    <row r="27" spans="1:9" s="738" customFormat="1" ht="26.25" customHeight="1" x14ac:dyDescent="0.25">
      <c r="A27" s="740">
        <v>16</v>
      </c>
      <c r="B27" s="740">
        <v>16</v>
      </c>
      <c r="C27" s="740" t="s">
        <v>6587</v>
      </c>
      <c r="D27" s="742" t="s">
        <v>90</v>
      </c>
      <c r="E27" s="742" t="s">
        <v>8</v>
      </c>
      <c r="F27" s="743">
        <v>98</v>
      </c>
      <c r="G27" s="740" t="s">
        <v>72</v>
      </c>
      <c r="H27" s="744"/>
    </row>
    <row r="28" spans="1:9" s="738" customFormat="1" ht="26.25" customHeight="1" x14ac:dyDescent="0.25">
      <c r="A28" s="740">
        <v>17</v>
      </c>
      <c r="B28" s="740">
        <v>17</v>
      </c>
      <c r="C28" s="740" t="s">
        <v>6588</v>
      </c>
      <c r="D28" s="742" t="s">
        <v>1530</v>
      </c>
      <c r="E28" s="742" t="s">
        <v>25</v>
      </c>
      <c r="F28" s="743">
        <v>95</v>
      </c>
      <c r="G28" s="740" t="s">
        <v>72</v>
      </c>
      <c r="H28" s="744"/>
    </row>
    <row r="29" spans="1:9" s="738" customFormat="1" ht="26.25" customHeight="1" x14ac:dyDescent="0.25">
      <c r="A29" s="740">
        <v>18</v>
      </c>
      <c r="B29" s="740">
        <v>18</v>
      </c>
      <c r="C29" s="740" t="s">
        <v>6589</v>
      </c>
      <c r="D29" s="742" t="s">
        <v>151</v>
      </c>
      <c r="E29" s="742" t="s">
        <v>147</v>
      </c>
      <c r="F29" s="749">
        <v>76</v>
      </c>
      <c r="G29" s="740" t="s">
        <v>68</v>
      </c>
      <c r="H29" s="743"/>
      <c r="I29" s="750"/>
    </row>
    <row r="30" spans="1:9" s="738" customFormat="1" ht="26.25" customHeight="1" x14ac:dyDescent="0.25">
      <c r="A30" s="740">
        <v>19</v>
      </c>
      <c r="B30" s="740">
        <v>19</v>
      </c>
      <c r="C30" s="740" t="s">
        <v>6590</v>
      </c>
      <c r="D30" s="742" t="s">
        <v>6591</v>
      </c>
      <c r="E30" s="742" t="s">
        <v>243</v>
      </c>
      <c r="F30" s="743">
        <v>73</v>
      </c>
      <c r="G30" s="740" t="s">
        <v>68</v>
      </c>
      <c r="H30" s="744"/>
    </row>
    <row r="31" spans="1:9" s="738" customFormat="1" ht="26.25" customHeight="1" x14ac:dyDescent="0.25">
      <c r="A31" s="740">
        <v>20</v>
      </c>
      <c r="B31" s="740">
        <v>20</v>
      </c>
      <c r="C31" s="740" t="s">
        <v>6592</v>
      </c>
      <c r="D31" s="742" t="s">
        <v>6593</v>
      </c>
      <c r="E31" s="742" t="s">
        <v>9</v>
      </c>
      <c r="F31" s="743">
        <v>76</v>
      </c>
      <c r="G31" s="740" t="s">
        <v>68</v>
      </c>
      <c r="H31" s="744"/>
    </row>
    <row r="32" spans="1:9" s="738" customFormat="1" ht="26.25" customHeight="1" x14ac:dyDescent="0.25">
      <c r="A32" s="740">
        <v>21</v>
      </c>
      <c r="B32" s="740">
        <v>21</v>
      </c>
      <c r="C32" s="740" t="s">
        <v>6594</v>
      </c>
      <c r="D32" s="742" t="s">
        <v>232</v>
      </c>
      <c r="E32" s="742" t="s">
        <v>9</v>
      </c>
      <c r="F32" s="743">
        <v>87</v>
      </c>
      <c r="G32" s="740" t="s">
        <v>31</v>
      </c>
      <c r="H32" s="744"/>
    </row>
    <row r="33" spans="1:8" s="738" customFormat="1" ht="26.25" customHeight="1" x14ac:dyDescent="0.25">
      <c r="A33" s="740">
        <v>22</v>
      </c>
      <c r="B33" s="740">
        <v>22</v>
      </c>
      <c r="C33" s="740" t="s">
        <v>6595</v>
      </c>
      <c r="D33" s="742" t="s">
        <v>162</v>
      </c>
      <c r="E33" s="742" t="s">
        <v>261</v>
      </c>
      <c r="F33" s="743">
        <v>90</v>
      </c>
      <c r="G33" s="740" t="s">
        <v>72</v>
      </c>
      <c r="H33" s="744"/>
    </row>
    <row r="34" spans="1:8" s="738" customFormat="1" ht="26.25" customHeight="1" x14ac:dyDescent="0.25">
      <c r="A34" s="740">
        <v>23</v>
      </c>
      <c r="B34" s="740">
        <v>23</v>
      </c>
      <c r="C34" s="740" t="s">
        <v>6596</v>
      </c>
      <c r="D34" s="742" t="s">
        <v>126</v>
      </c>
      <c r="E34" s="742" t="s">
        <v>61</v>
      </c>
      <c r="F34" s="740">
        <v>85</v>
      </c>
      <c r="G34" s="740" t="s">
        <v>31</v>
      </c>
      <c r="H34" s="744"/>
    </row>
    <row r="35" spans="1:8" s="738" customFormat="1" ht="26.25" customHeight="1" x14ac:dyDescent="0.25">
      <c r="A35" s="740">
        <v>24</v>
      </c>
      <c r="B35" s="740">
        <v>24</v>
      </c>
      <c r="C35" s="740" t="s">
        <v>6597</v>
      </c>
      <c r="D35" s="742" t="s">
        <v>5951</v>
      </c>
      <c r="E35" s="742" t="s">
        <v>23</v>
      </c>
      <c r="F35" s="740">
        <v>80</v>
      </c>
      <c r="G35" s="740" t="s">
        <v>31</v>
      </c>
      <c r="H35" s="744"/>
    </row>
    <row r="36" spans="1:8" s="738" customFormat="1" ht="26.25" customHeight="1" x14ac:dyDescent="0.25">
      <c r="A36" s="740">
        <v>25</v>
      </c>
      <c r="B36" s="740">
        <v>25</v>
      </c>
      <c r="C36" s="740" t="s">
        <v>6598</v>
      </c>
      <c r="D36" s="742" t="s">
        <v>769</v>
      </c>
      <c r="E36" s="742" t="s">
        <v>12</v>
      </c>
      <c r="F36" s="740">
        <v>86</v>
      </c>
      <c r="G36" s="740" t="s">
        <v>31</v>
      </c>
      <c r="H36" s="744"/>
    </row>
    <row r="37" spans="1:8" s="738" customFormat="1" ht="26.25" customHeight="1" x14ac:dyDescent="0.25">
      <c r="A37" s="740">
        <v>26</v>
      </c>
      <c r="B37" s="740">
        <v>26</v>
      </c>
      <c r="C37" s="740" t="s">
        <v>6599</v>
      </c>
      <c r="D37" s="742" t="s">
        <v>361</v>
      </c>
      <c r="E37" s="742" t="s">
        <v>12</v>
      </c>
      <c r="F37" s="740">
        <v>95</v>
      </c>
      <c r="G37" s="740" t="s">
        <v>72</v>
      </c>
      <c r="H37" s="744"/>
    </row>
    <row r="38" spans="1:8" s="738" customFormat="1" ht="26.25" customHeight="1" x14ac:dyDescent="0.25">
      <c r="A38" s="740">
        <v>27</v>
      </c>
      <c r="B38" s="740">
        <v>27</v>
      </c>
      <c r="C38" s="740" t="s">
        <v>6600</v>
      </c>
      <c r="D38" s="745" t="s">
        <v>6601</v>
      </c>
      <c r="E38" s="745" t="s">
        <v>1295</v>
      </c>
      <c r="F38" s="740">
        <v>81</v>
      </c>
      <c r="G38" s="740" t="s">
        <v>31</v>
      </c>
      <c r="H38" s="740"/>
    </row>
    <row r="39" spans="1:8" s="738" customFormat="1" ht="26.25" customHeight="1" x14ac:dyDescent="0.25">
      <c r="A39" s="740">
        <v>28</v>
      </c>
      <c r="B39" s="740">
        <v>28</v>
      </c>
      <c r="C39" s="740" t="s">
        <v>6602</v>
      </c>
      <c r="D39" s="742" t="s">
        <v>44</v>
      </c>
      <c r="E39" s="742" t="s">
        <v>66</v>
      </c>
      <c r="F39" s="740">
        <v>77</v>
      </c>
      <c r="G39" s="740" t="s">
        <v>68</v>
      </c>
      <c r="H39" s="744"/>
    </row>
    <row r="40" spans="1:8" s="738" customFormat="1" ht="26.25" customHeight="1" x14ac:dyDescent="0.25">
      <c r="A40" s="740"/>
      <c r="B40" s="740"/>
      <c r="C40" s="741" t="s">
        <v>6603</v>
      </c>
      <c r="D40" s="741"/>
      <c r="E40" s="741"/>
      <c r="F40" s="741"/>
      <c r="G40" s="741"/>
      <c r="H40" s="741"/>
    </row>
    <row r="41" spans="1:8" s="738" customFormat="1" ht="26.25" customHeight="1" x14ac:dyDescent="0.25">
      <c r="A41" s="740">
        <v>29</v>
      </c>
      <c r="B41" s="740">
        <v>1</v>
      </c>
      <c r="C41" s="740" t="s">
        <v>6604</v>
      </c>
      <c r="D41" s="745" t="s">
        <v>349</v>
      </c>
      <c r="E41" s="745" t="s">
        <v>34</v>
      </c>
      <c r="F41" s="740">
        <v>78</v>
      </c>
      <c r="G41" s="740" t="s">
        <v>68</v>
      </c>
      <c r="H41" s="739"/>
    </row>
    <row r="42" spans="1:8" s="738" customFormat="1" ht="26.25" customHeight="1" x14ac:dyDescent="0.25">
      <c r="A42" s="740">
        <v>30</v>
      </c>
      <c r="B42" s="740">
        <v>2</v>
      </c>
      <c r="C42" s="740" t="s">
        <v>6605</v>
      </c>
      <c r="D42" s="745" t="s">
        <v>6606</v>
      </c>
      <c r="E42" s="745" t="s">
        <v>38</v>
      </c>
      <c r="F42" s="740">
        <v>90</v>
      </c>
      <c r="G42" s="740" t="s">
        <v>72</v>
      </c>
      <c r="H42" s="739"/>
    </row>
    <row r="43" spans="1:8" s="738" customFormat="1" ht="26.25" customHeight="1" x14ac:dyDescent="0.25">
      <c r="A43" s="740">
        <v>31</v>
      </c>
      <c r="B43" s="740">
        <v>3</v>
      </c>
      <c r="C43" s="740" t="s">
        <v>6607</v>
      </c>
      <c r="D43" s="745" t="s">
        <v>6608</v>
      </c>
      <c r="E43" s="745" t="s">
        <v>6609</v>
      </c>
      <c r="F43" s="740">
        <v>85</v>
      </c>
      <c r="G43" s="740" t="s">
        <v>31</v>
      </c>
      <c r="H43" s="739"/>
    </row>
    <row r="44" spans="1:8" s="738" customFormat="1" ht="26.25" customHeight="1" x14ac:dyDescent="0.25">
      <c r="A44" s="740">
        <v>32</v>
      </c>
      <c r="B44" s="740">
        <v>4</v>
      </c>
      <c r="C44" s="740" t="s">
        <v>6610</v>
      </c>
      <c r="D44" s="745" t="s">
        <v>1157</v>
      </c>
      <c r="E44" s="745" t="s">
        <v>39</v>
      </c>
      <c r="F44" s="740">
        <v>84</v>
      </c>
      <c r="G44" s="740" t="s">
        <v>31</v>
      </c>
      <c r="H44" s="739"/>
    </row>
    <row r="45" spans="1:8" s="738" customFormat="1" ht="26.25" customHeight="1" x14ac:dyDescent="0.25">
      <c r="A45" s="740">
        <v>33</v>
      </c>
      <c r="B45" s="740">
        <v>5</v>
      </c>
      <c r="C45" s="740" t="s">
        <v>6611</v>
      </c>
      <c r="D45" s="745" t="s">
        <v>279</v>
      </c>
      <c r="E45" s="745" t="s">
        <v>39</v>
      </c>
      <c r="F45" s="740">
        <v>77</v>
      </c>
      <c r="G45" s="740" t="s">
        <v>68</v>
      </c>
      <c r="H45" s="739"/>
    </row>
    <row r="46" spans="1:8" s="738" customFormat="1" ht="26.25" customHeight="1" x14ac:dyDescent="0.25">
      <c r="A46" s="740">
        <v>34</v>
      </c>
      <c r="B46" s="740">
        <v>6</v>
      </c>
      <c r="C46" s="740" t="s">
        <v>6612</v>
      </c>
      <c r="D46" s="745" t="s">
        <v>294</v>
      </c>
      <c r="E46" s="745" t="s">
        <v>39</v>
      </c>
      <c r="F46" s="740">
        <v>100</v>
      </c>
      <c r="G46" s="740" t="s">
        <v>72</v>
      </c>
      <c r="H46" s="739"/>
    </row>
    <row r="47" spans="1:8" s="738" customFormat="1" ht="26.25" customHeight="1" x14ac:dyDescent="0.25">
      <c r="A47" s="740">
        <v>35</v>
      </c>
      <c r="B47" s="740">
        <v>7</v>
      </c>
      <c r="C47" s="740" t="s">
        <v>6613</v>
      </c>
      <c r="D47" s="745" t="s">
        <v>110</v>
      </c>
      <c r="E47" s="745" t="s">
        <v>54</v>
      </c>
      <c r="F47" s="740">
        <v>53</v>
      </c>
      <c r="G47" s="740" t="s">
        <v>96</v>
      </c>
      <c r="H47" s="739"/>
    </row>
    <row r="48" spans="1:8" s="738" customFormat="1" ht="26.25" customHeight="1" x14ac:dyDescent="0.25">
      <c r="A48" s="740">
        <v>36</v>
      </c>
      <c r="B48" s="740">
        <v>8</v>
      </c>
      <c r="C48" s="740" t="s">
        <v>6614</v>
      </c>
      <c r="D48" s="745" t="s">
        <v>6615</v>
      </c>
      <c r="E48" s="745" t="s">
        <v>25</v>
      </c>
      <c r="F48" s="740">
        <v>80</v>
      </c>
      <c r="G48" s="740" t="s">
        <v>31</v>
      </c>
      <c r="H48" s="739"/>
    </row>
    <row r="49" spans="1:8" s="738" customFormat="1" ht="26.25" customHeight="1" x14ac:dyDescent="0.25">
      <c r="A49" s="740">
        <v>37</v>
      </c>
      <c r="B49" s="740">
        <v>9</v>
      </c>
      <c r="C49" s="740" t="s">
        <v>6616</v>
      </c>
      <c r="D49" s="745" t="s">
        <v>398</v>
      </c>
      <c r="E49" s="745" t="s">
        <v>25</v>
      </c>
      <c r="F49" s="740">
        <v>84</v>
      </c>
      <c r="G49" s="740" t="s">
        <v>31</v>
      </c>
      <c r="H49" s="739"/>
    </row>
    <row r="50" spans="1:8" s="738" customFormat="1" ht="26.25" customHeight="1" x14ac:dyDescent="0.25">
      <c r="A50" s="740">
        <v>38</v>
      </c>
      <c r="B50" s="740">
        <v>10</v>
      </c>
      <c r="C50" s="740" t="s">
        <v>6617</v>
      </c>
      <c r="D50" s="745" t="s">
        <v>484</v>
      </c>
      <c r="E50" s="745" t="s">
        <v>173</v>
      </c>
      <c r="F50" s="740">
        <v>81</v>
      </c>
      <c r="G50" s="740" t="s">
        <v>31</v>
      </c>
      <c r="H50" s="739"/>
    </row>
    <row r="51" spans="1:8" s="738" customFormat="1" ht="26.25" customHeight="1" x14ac:dyDescent="0.25">
      <c r="A51" s="740">
        <v>39</v>
      </c>
      <c r="B51" s="740">
        <v>11</v>
      </c>
      <c r="C51" s="740" t="s">
        <v>6618</v>
      </c>
      <c r="D51" s="745" t="s">
        <v>6619</v>
      </c>
      <c r="E51" s="745" t="s">
        <v>17</v>
      </c>
      <c r="F51" s="740">
        <v>95</v>
      </c>
      <c r="G51" s="740" t="s">
        <v>72</v>
      </c>
      <c r="H51" s="740"/>
    </row>
    <row r="52" spans="1:8" s="738" customFormat="1" ht="26.25" customHeight="1" x14ac:dyDescent="0.25">
      <c r="A52" s="740">
        <v>40</v>
      </c>
      <c r="B52" s="740">
        <v>12</v>
      </c>
      <c r="C52" s="740" t="s">
        <v>6620</v>
      </c>
      <c r="D52" s="745" t="s">
        <v>4899</v>
      </c>
      <c r="E52" s="745" t="s">
        <v>61</v>
      </c>
      <c r="F52" s="740">
        <v>90</v>
      </c>
      <c r="G52" s="740" t="s">
        <v>72</v>
      </c>
      <c r="H52" s="740"/>
    </row>
    <row r="53" spans="1:8" s="738" customFormat="1" ht="26.25" customHeight="1" x14ac:dyDescent="0.25">
      <c r="A53" s="740">
        <v>41</v>
      </c>
      <c r="B53" s="740">
        <v>13</v>
      </c>
      <c r="C53" s="740" t="s">
        <v>6621</v>
      </c>
      <c r="D53" s="745" t="s">
        <v>6622</v>
      </c>
      <c r="E53" s="745" t="s">
        <v>119</v>
      </c>
      <c r="F53" s="740">
        <v>94</v>
      </c>
      <c r="G53" s="740" t="s">
        <v>72</v>
      </c>
      <c r="H53" s="740"/>
    </row>
    <row r="54" spans="1:8" s="738" customFormat="1" ht="26.25" customHeight="1" x14ac:dyDescent="0.25">
      <c r="A54" s="740">
        <v>42</v>
      </c>
      <c r="B54" s="740">
        <v>14</v>
      </c>
      <c r="C54" s="740" t="s">
        <v>6623</v>
      </c>
      <c r="D54" s="745" t="s">
        <v>262</v>
      </c>
      <c r="E54" s="745" t="s">
        <v>12</v>
      </c>
      <c r="F54" s="740">
        <v>78</v>
      </c>
      <c r="G54" s="740" t="s">
        <v>68</v>
      </c>
      <c r="H54" s="740"/>
    </row>
    <row r="55" spans="1:8" s="738" customFormat="1" ht="26.25" customHeight="1" x14ac:dyDescent="0.25">
      <c r="A55" s="740"/>
      <c r="B55" s="740"/>
      <c r="C55" s="741" t="s">
        <v>6624</v>
      </c>
      <c r="D55" s="741"/>
      <c r="E55" s="741"/>
      <c r="F55" s="741"/>
      <c r="G55" s="741"/>
      <c r="H55" s="741"/>
    </row>
    <row r="56" spans="1:8" s="738" customFormat="1" ht="26.25" customHeight="1" x14ac:dyDescent="0.25">
      <c r="A56" s="740">
        <v>43</v>
      </c>
      <c r="B56" s="740">
        <v>1</v>
      </c>
      <c r="C56" s="740" t="s">
        <v>6625</v>
      </c>
      <c r="D56" s="745" t="s">
        <v>6626</v>
      </c>
      <c r="E56" s="745" t="s">
        <v>6627</v>
      </c>
      <c r="F56" s="740">
        <v>85</v>
      </c>
      <c r="G56" s="740" t="s">
        <v>31</v>
      </c>
      <c r="H56" s="751"/>
    </row>
    <row r="57" spans="1:8" s="738" customFormat="1" ht="29.25" customHeight="1" x14ac:dyDescent="0.25">
      <c r="A57" s="740">
        <v>44</v>
      </c>
      <c r="B57" s="740">
        <v>2</v>
      </c>
      <c r="C57" s="740" t="s">
        <v>6628</v>
      </c>
      <c r="D57" s="745" t="s">
        <v>6629</v>
      </c>
      <c r="E57" s="745" t="s">
        <v>6630</v>
      </c>
      <c r="F57" s="740">
        <v>0</v>
      </c>
      <c r="G57" s="740" t="s">
        <v>267</v>
      </c>
      <c r="H57" s="740" t="s">
        <v>2341</v>
      </c>
    </row>
    <row r="58" spans="1:8" s="738" customFormat="1" ht="26.25" customHeight="1" x14ac:dyDescent="0.25">
      <c r="A58" s="740">
        <v>45</v>
      </c>
      <c r="B58" s="740">
        <v>3</v>
      </c>
      <c r="C58" s="740" t="s">
        <v>6631</v>
      </c>
      <c r="D58" s="745" t="s">
        <v>1038</v>
      </c>
      <c r="E58" s="745" t="s">
        <v>8</v>
      </c>
      <c r="F58" s="740">
        <v>90</v>
      </c>
      <c r="G58" s="740" t="s">
        <v>72</v>
      </c>
      <c r="H58" s="739"/>
    </row>
    <row r="59" spans="1:8" s="738" customFormat="1" ht="26.25" customHeight="1" x14ac:dyDescent="0.25">
      <c r="A59" s="740">
        <v>46</v>
      </c>
      <c r="B59" s="740">
        <v>4</v>
      </c>
      <c r="C59" s="740" t="s">
        <v>6632</v>
      </c>
      <c r="D59" s="745" t="s">
        <v>157</v>
      </c>
      <c r="E59" s="745" t="s">
        <v>101</v>
      </c>
      <c r="F59" s="740">
        <v>97</v>
      </c>
      <c r="G59" s="740" t="s">
        <v>72</v>
      </c>
      <c r="H59" s="739"/>
    </row>
    <row r="60" spans="1:8" s="738" customFormat="1" ht="26.25" customHeight="1" x14ac:dyDescent="0.25">
      <c r="A60" s="740">
        <v>47</v>
      </c>
      <c r="B60" s="740">
        <v>5</v>
      </c>
      <c r="C60" s="740" t="s">
        <v>6633</v>
      </c>
      <c r="D60" s="745" t="s">
        <v>200</v>
      </c>
      <c r="E60" s="745" t="s">
        <v>11</v>
      </c>
      <c r="F60" s="740">
        <v>100</v>
      </c>
      <c r="G60" s="740" t="s">
        <v>72</v>
      </c>
      <c r="H60" s="739"/>
    </row>
    <row r="61" spans="1:8" s="738" customFormat="1" ht="26.25" customHeight="1" x14ac:dyDescent="0.25">
      <c r="A61" s="740">
        <v>48</v>
      </c>
      <c r="B61" s="740">
        <v>6</v>
      </c>
      <c r="C61" s="740" t="s">
        <v>6634</v>
      </c>
      <c r="D61" s="745" t="s">
        <v>18</v>
      </c>
      <c r="E61" s="745" t="s">
        <v>6635</v>
      </c>
      <c r="F61" s="740">
        <v>86</v>
      </c>
      <c r="G61" s="740" t="s">
        <v>31</v>
      </c>
      <c r="H61" s="739"/>
    </row>
    <row r="62" spans="1:8" s="738" customFormat="1" ht="26.25" customHeight="1" x14ac:dyDescent="0.25">
      <c r="A62" s="740">
        <v>49</v>
      </c>
      <c r="B62" s="740">
        <v>7</v>
      </c>
      <c r="C62" s="740" t="s">
        <v>6636</v>
      </c>
      <c r="D62" s="745" t="s">
        <v>1166</v>
      </c>
      <c r="E62" s="745" t="s">
        <v>66</v>
      </c>
      <c r="F62" s="740">
        <v>86</v>
      </c>
      <c r="G62" s="740" t="s">
        <v>31</v>
      </c>
      <c r="H62" s="740"/>
    </row>
    <row r="63" spans="1:8" s="738" customFormat="1" ht="26.25" customHeight="1" x14ac:dyDescent="0.25">
      <c r="A63" s="740"/>
      <c r="B63" s="740"/>
      <c r="C63" s="741" t="s">
        <v>6637</v>
      </c>
      <c r="D63" s="741"/>
      <c r="E63" s="741"/>
      <c r="F63" s="741"/>
      <c r="G63" s="741"/>
      <c r="H63" s="741"/>
    </row>
    <row r="64" spans="1:8" s="738" customFormat="1" ht="31.5" customHeight="1" x14ac:dyDescent="0.25">
      <c r="A64" s="740">
        <v>50</v>
      </c>
      <c r="B64" s="740">
        <v>1</v>
      </c>
      <c r="C64" s="740" t="s">
        <v>6638</v>
      </c>
      <c r="D64" s="745" t="s">
        <v>6639</v>
      </c>
      <c r="E64" s="745" t="s">
        <v>39</v>
      </c>
      <c r="F64" s="752" t="s">
        <v>268</v>
      </c>
      <c r="G64" s="753"/>
      <c r="H64" s="740" t="s">
        <v>337</v>
      </c>
    </row>
    <row r="65" spans="1:8" s="738" customFormat="1" ht="26.25" customHeight="1" x14ac:dyDescent="0.25">
      <c r="A65" s="740">
        <v>51</v>
      </c>
      <c r="B65" s="740">
        <v>2</v>
      </c>
      <c r="C65" s="740" t="s">
        <v>6640</v>
      </c>
      <c r="D65" s="745" t="s">
        <v>6641</v>
      </c>
      <c r="E65" s="745" t="s">
        <v>15</v>
      </c>
      <c r="F65" s="740">
        <v>75</v>
      </c>
      <c r="G65" s="740" t="s">
        <v>68</v>
      </c>
      <c r="H65" s="739"/>
    </row>
    <row r="66" spans="1:8" s="738" customFormat="1" ht="26.25" customHeight="1" x14ac:dyDescent="0.25">
      <c r="A66" s="740">
        <v>52</v>
      </c>
      <c r="B66" s="740">
        <v>3</v>
      </c>
      <c r="C66" s="740" t="s">
        <v>6642</v>
      </c>
      <c r="D66" s="742" t="s">
        <v>236</v>
      </c>
      <c r="E66" s="742" t="s">
        <v>2748</v>
      </c>
      <c r="F66" s="743">
        <v>73</v>
      </c>
      <c r="G66" s="740" t="s">
        <v>68</v>
      </c>
      <c r="H66" s="744"/>
    </row>
    <row r="67" spans="1:8" s="738" customFormat="1" ht="26.25" customHeight="1" x14ac:dyDescent="0.25">
      <c r="A67" s="740">
        <v>53</v>
      </c>
      <c r="B67" s="740">
        <v>4</v>
      </c>
      <c r="C67" s="740" t="s">
        <v>6643</v>
      </c>
      <c r="D67" s="742" t="s">
        <v>6644</v>
      </c>
      <c r="E67" s="742" t="s">
        <v>21</v>
      </c>
      <c r="F67" s="743">
        <v>99</v>
      </c>
      <c r="G67" s="740" t="s">
        <v>72</v>
      </c>
      <c r="H67" s="744"/>
    </row>
    <row r="68" spans="1:8" s="738" customFormat="1" ht="26.25" customHeight="1" x14ac:dyDescent="0.25">
      <c r="A68" s="740">
        <v>54</v>
      </c>
      <c r="B68" s="740">
        <v>5</v>
      </c>
      <c r="C68" s="740" t="s">
        <v>6645</v>
      </c>
      <c r="D68" s="745" t="s">
        <v>56</v>
      </c>
      <c r="E68" s="745" t="s">
        <v>8</v>
      </c>
      <c r="F68" s="740">
        <v>86</v>
      </c>
      <c r="G68" s="740" t="s">
        <v>31</v>
      </c>
      <c r="H68" s="739"/>
    </row>
    <row r="69" spans="1:8" s="738" customFormat="1" ht="26.25" customHeight="1" x14ac:dyDescent="0.25">
      <c r="A69" s="740">
        <v>55</v>
      </c>
      <c r="B69" s="740">
        <v>6</v>
      </c>
      <c r="C69" s="740" t="s">
        <v>6646</v>
      </c>
      <c r="D69" s="745" t="s">
        <v>222</v>
      </c>
      <c r="E69" s="745" t="s">
        <v>180</v>
      </c>
      <c r="F69" s="740">
        <v>78</v>
      </c>
      <c r="G69" s="740" t="s">
        <v>68</v>
      </c>
      <c r="H69" s="739"/>
    </row>
    <row r="70" spans="1:8" s="738" customFormat="1" ht="26.25" customHeight="1" x14ac:dyDescent="0.25">
      <c r="A70" s="740">
        <v>56</v>
      </c>
      <c r="B70" s="740">
        <v>7</v>
      </c>
      <c r="C70" s="740" t="s">
        <v>6647</v>
      </c>
      <c r="D70" s="745" t="s">
        <v>496</v>
      </c>
      <c r="E70" s="745" t="s">
        <v>12</v>
      </c>
      <c r="F70" s="740">
        <v>77</v>
      </c>
      <c r="G70" s="740" t="s">
        <v>68</v>
      </c>
      <c r="H70" s="740"/>
    </row>
    <row r="71" spans="1:8" s="738" customFormat="1" ht="21" customHeight="1" x14ac:dyDescent="0.25">
      <c r="A71" s="754"/>
      <c r="B71" s="754"/>
      <c r="C71" s="755"/>
      <c r="D71" s="756"/>
      <c r="E71" s="756"/>
      <c r="F71" s="757"/>
      <c r="G71" s="754"/>
      <c r="H71" s="754"/>
    </row>
    <row r="72" spans="1:8" s="738" customFormat="1" ht="21" customHeight="1" x14ac:dyDescent="0.25">
      <c r="A72" s="735" t="s">
        <v>2890</v>
      </c>
      <c r="B72" s="735"/>
      <c r="C72" s="735"/>
      <c r="D72" s="735"/>
      <c r="E72" s="735"/>
      <c r="F72" s="736"/>
      <c r="G72" s="737"/>
      <c r="H72" s="735"/>
    </row>
    <row r="73" spans="1:8" s="738" customFormat="1" ht="31.5" x14ac:dyDescent="0.25">
      <c r="A73" s="739" t="s">
        <v>105</v>
      </c>
      <c r="B73" s="739" t="s">
        <v>105</v>
      </c>
      <c r="C73" s="739" t="s">
        <v>6557</v>
      </c>
      <c r="D73" s="739" t="s">
        <v>6558</v>
      </c>
      <c r="E73" s="739" t="s">
        <v>6559</v>
      </c>
      <c r="F73" s="739" t="s">
        <v>6560</v>
      </c>
      <c r="G73" s="739" t="s">
        <v>6561</v>
      </c>
      <c r="H73" s="739" t="s">
        <v>6562</v>
      </c>
    </row>
    <row r="74" spans="1:8" s="738" customFormat="1" ht="26.25" customHeight="1" x14ac:dyDescent="0.25">
      <c r="A74" s="740"/>
      <c r="B74" s="740"/>
      <c r="C74" s="741" t="s">
        <v>6648</v>
      </c>
      <c r="D74" s="741"/>
      <c r="E74" s="741"/>
      <c r="F74" s="741"/>
      <c r="G74" s="741"/>
      <c r="H74" s="741"/>
    </row>
    <row r="75" spans="1:8" s="738" customFormat="1" ht="26.25" customHeight="1" x14ac:dyDescent="0.25">
      <c r="A75" s="740">
        <v>57</v>
      </c>
      <c r="B75" s="740">
        <v>1</v>
      </c>
      <c r="C75" s="740" t="s">
        <v>6649</v>
      </c>
      <c r="D75" s="745" t="s">
        <v>6650</v>
      </c>
      <c r="E75" s="745" t="s">
        <v>34</v>
      </c>
      <c r="F75" s="740">
        <v>90</v>
      </c>
      <c r="G75" s="740" t="s">
        <v>72</v>
      </c>
      <c r="H75" s="740"/>
    </row>
    <row r="76" spans="1:8" s="738" customFormat="1" ht="26.25" customHeight="1" x14ac:dyDescent="0.25">
      <c r="A76" s="740">
        <v>58</v>
      </c>
      <c r="B76" s="740">
        <v>2</v>
      </c>
      <c r="C76" s="740" t="s">
        <v>6651</v>
      </c>
      <c r="D76" s="745" t="s">
        <v>320</v>
      </c>
      <c r="E76" s="745" t="s">
        <v>214</v>
      </c>
      <c r="F76" s="740">
        <v>100</v>
      </c>
      <c r="G76" s="740" t="s">
        <v>72</v>
      </c>
      <c r="H76" s="740"/>
    </row>
    <row r="77" spans="1:8" s="738" customFormat="1" ht="26.25" customHeight="1" x14ac:dyDescent="0.25">
      <c r="A77" s="740">
        <v>59</v>
      </c>
      <c r="B77" s="740">
        <v>3</v>
      </c>
      <c r="C77" s="740" t="s">
        <v>6652</v>
      </c>
      <c r="D77" s="745" t="s">
        <v>6653</v>
      </c>
      <c r="E77" s="745" t="s">
        <v>39</v>
      </c>
      <c r="F77" s="740">
        <v>70</v>
      </c>
      <c r="G77" s="740" t="s">
        <v>68</v>
      </c>
      <c r="H77" s="740"/>
    </row>
    <row r="78" spans="1:8" s="738" customFormat="1" ht="26.25" customHeight="1" x14ac:dyDescent="0.25">
      <c r="A78" s="740">
        <v>60</v>
      </c>
      <c r="B78" s="740">
        <v>4</v>
      </c>
      <c r="C78" s="740" t="s">
        <v>6654</v>
      </c>
      <c r="D78" s="745" t="s">
        <v>6655</v>
      </c>
      <c r="E78" s="745" t="s">
        <v>131</v>
      </c>
      <c r="F78" s="740">
        <v>65</v>
      </c>
      <c r="G78" s="740" t="s">
        <v>68</v>
      </c>
      <c r="H78" s="740"/>
    </row>
    <row r="79" spans="1:8" s="738" customFormat="1" ht="26.25" customHeight="1" x14ac:dyDescent="0.25">
      <c r="A79" s="740">
        <v>61</v>
      </c>
      <c r="B79" s="740">
        <v>5</v>
      </c>
      <c r="C79" s="740" t="s">
        <v>6656</v>
      </c>
      <c r="D79" s="745" t="s">
        <v>6657</v>
      </c>
      <c r="E79" s="745" t="s">
        <v>502</v>
      </c>
      <c r="F79" s="740">
        <v>100</v>
      </c>
      <c r="G79" s="740" t="s">
        <v>72</v>
      </c>
      <c r="H79" s="740"/>
    </row>
    <row r="80" spans="1:8" s="738" customFormat="1" ht="26.25" customHeight="1" x14ac:dyDescent="0.25">
      <c r="A80" s="740">
        <v>62</v>
      </c>
      <c r="B80" s="740">
        <v>6</v>
      </c>
      <c r="C80" s="740" t="s">
        <v>6658</v>
      </c>
      <c r="D80" s="745" t="s">
        <v>6659</v>
      </c>
      <c r="E80" s="745" t="s">
        <v>684</v>
      </c>
      <c r="F80" s="740">
        <v>80</v>
      </c>
      <c r="G80" s="740" t="s">
        <v>31</v>
      </c>
      <c r="H80" s="740"/>
    </row>
    <row r="81" spans="1:8" s="738" customFormat="1" ht="26.25" customHeight="1" x14ac:dyDescent="0.25">
      <c r="A81" s="740">
        <v>63</v>
      </c>
      <c r="B81" s="740">
        <v>7</v>
      </c>
      <c r="C81" s="740" t="s">
        <v>6660</v>
      </c>
      <c r="D81" s="745" t="s">
        <v>6661</v>
      </c>
      <c r="E81" s="745" t="s">
        <v>21</v>
      </c>
      <c r="F81" s="740">
        <v>57</v>
      </c>
      <c r="G81" s="740" t="s">
        <v>96</v>
      </c>
      <c r="H81" s="740"/>
    </row>
    <row r="82" spans="1:8" s="738" customFormat="1" ht="26.25" customHeight="1" x14ac:dyDescent="0.25">
      <c r="A82" s="740">
        <v>64</v>
      </c>
      <c r="B82" s="740">
        <v>8</v>
      </c>
      <c r="C82" s="740" t="s">
        <v>6662</v>
      </c>
      <c r="D82" s="745" t="s">
        <v>6663</v>
      </c>
      <c r="E82" s="745" t="s">
        <v>8</v>
      </c>
      <c r="F82" s="740">
        <v>92</v>
      </c>
      <c r="G82" s="740" t="s">
        <v>72</v>
      </c>
      <c r="H82" s="740"/>
    </row>
    <row r="83" spans="1:8" s="738" customFormat="1" ht="26.25" customHeight="1" x14ac:dyDescent="0.25">
      <c r="A83" s="740">
        <v>65</v>
      </c>
      <c r="B83" s="740">
        <v>9</v>
      </c>
      <c r="C83" s="740" t="s">
        <v>6664</v>
      </c>
      <c r="D83" s="745" t="s">
        <v>6665</v>
      </c>
      <c r="E83" s="745" t="s">
        <v>8</v>
      </c>
      <c r="F83" s="740">
        <v>91</v>
      </c>
      <c r="G83" s="740" t="s">
        <v>72</v>
      </c>
      <c r="H83" s="740"/>
    </row>
    <row r="84" spans="1:8" s="738" customFormat="1" ht="26.25" customHeight="1" x14ac:dyDescent="0.25">
      <c r="A84" s="740">
        <v>66</v>
      </c>
      <c r="B84" s="740">
        <v>10</v>
      </c>
      <c r="C84" s="740" t="s">
        <v>6666</v>
      </c>
      <c r="D84" s="745" t="s">
        <v>6667</v>
      </c>
      <c r="E84" s="745" t="s">
        <v>226</v>
      </c>
      <c r="F84" s="740">
        <v>83</v>
      </c>
      <c r="G84" s="740" t="s">
        <v>31</v>
      </c>
      <c r="H84" s="740"/>
    </row>
    <row r="85" spans="1:8" s="738" customFormat="1" ht="26.25" customHeight="1" x14ac:dyDescent="0.25">
      <c r="A85" s="740">
        <v>67</v>
      </c>
      <c r="B85" s="740">
        <v>11</v>
      </c>
      <c r="C85" s="740" t="s">
        <v>6668</v>
      </c>
      <c r="D85" s="745" t="s">
        <v>6669</v>
      </c>
      <c r="E85" s="745" t="s">
        <v>116</v>
      </c>
      <c r="F85" s="740">
        <v>80</v>
      </c>
      <c r="G85" s="740" t="s">
        <v>31</v>
      </c>
      <c r="H85" s="740"/>
    </row>
    <row r="86" spans="1:8" s="738" customFormat="1" ht="26.25" customHeight="1" x14ac:dyDescent="0.25">
      <c r="A86" s="740">
        <v>68</v>
      </c>
      <c r="B86" s="740">
        <v>12</v>
      </c>
      <c r="C86" s="740" t="s">
        <v>6670</v>
      </c>
      <c r="D86" s="745" t="s">
        <v>6671</v>
      </c>
      <c r="E86" s="745" t="s">
        <v>22</v>
      </c>
      <c r="F86" s="740">
        <v>100</v>
      </c>
      <c r="G86" s="740" t="s">
        <v>72</v>
      </c>
      <c r="H86" s="740"/>
    </row>
    <row r="87" spans="1:8" s="738" customFormat="1" ht="26.25" customHeight="1" x14ac:dyDescent="0.25">
      <c r="A87" s="740">
        <v>69</v>
      </c>
      <c r="B87" s="740">
        <v>13</v>
      </c>
      <c r="C87" s="740" t="s">
        <v>6672</v>
      </c>
      <c r="D87" s="745" t="s">
        <v>6673</v>
      </c>
      <c r="E87" s="745" t="s">
        <v>26</v>
      </c>
      <c r="F87" s="740">
        <v>58</v>
      </c>
      <c r="G87" s="740" t="s">
        <v>96</v>
      </c>
      <c r="H87" s="740"/>
    </row>
    <row r="88" spans="1:8" s="738" customFormat="1" ht="26.25" customHeight="1" x14ac:dyDescent="0.25">
      <c r="A88" s="740">
        <v>70</v>
      </c>
      <c r="B88" s="740">
        <v>14</v>
      </c>
      <c r="C88" s="740" t="s">
        <v>6674</v>
      </c>
      <c r="D88" s="745" t="s">
        <v>5620</v>
      </c>
      <c r="E88" s="745" t="s">
        <v>26</v>
      </c>
      <c r="F88" s="740">
        <v>85</v>
      </c>
      <c r="G88" s="740" t="s">
        <v>31</v>
      </c>
      <c r="H88" s="740"/>
    </row>
    <row r="89" spans="1:8" s="738" customFormat="1" ht="26.25" customHeight="1" x14ac:dyDescent="0.25">
      <c r="A89" s="740">
        <v>71</v>
      </c>
      <c r="B89" s="740">
        <v>15</v>
      </c>
      <c r="C89" s="740" t="s">
        <v>6675</v>
      </c>
      <c r="D89" s="745" t="s">
        <v>311</v>
      </c>
      <c r="E89" s="745" t="s">
        <v>137</v>
      </c>
      <c r="F89" s="740">
        <v>80</v>
      </c>
      <c r="G89" s="740" t="s">
        <v>31</v>
      </c>
      <c r="H89" s="740"/>
    </row>
    <row r="90" spans="1:8" s="738" customFormat="1" ht="26.25" customHeight="1" x14ac:dyDescent="0.25">
      <c r="A90" s="740">
        <v>72</v>
      </c>
      <c r="B90" s="740">
        <v>16</v>
      </c>
      <c r="C90" s="740" t="s">
        <v>6676</v>
      </c>
      <c r="D90" s="745" t="s">
        <v>6677</v>
      </c>
      <c r="E90" s="745" t="s">
        <v>275</v>
      </c>
      <c r="F90" s="740">
        <v>59</v>
      </c>
      <c r="G90" s="740" t="s">
        <v>96</v>
      </c>
      <c r="H90" s="740"/>
    </row>
    <row r="91" spans="1:8" s="738" customFormat="1" ht="26.25" customHeight="1" x14ac:dyDescent="0.25">
      <c r="A91" s="740">
        <v>73</v>
      </c>
      <c r="B91" s="740">
        <v>17</v>
      </c>
      <c r="C91" s="740" t="s">
        <v>6678</v>
      </c>
      <c r="D91" s="745" t="s">
        <v>19</v>
      </c>
      <c r="E91" s="745" t="s">
        <v>60</v>
      </c>
      <c r="F91" s="740">
        <v>81</v>
      </c>
      <c r="G91" s="740" t="s">
        <v>31</v>
      </c>
      <c r="H91" s="740"/>
    </row>
    <row r="92" spans="1:8" s="738" customFormat="1" ht="26.25" customHeight="1" x14ac:dyDescent="0.25">
      <c r="A92" s="740">
        <v>74</v>
      </c>
      <c r="B92" s="740">
        <v>18</v>
      </c>
      <c r="C92" s="740" t="s">
        <v>6679</v>
      </c>
      <c r="D92" s="745" t="s">
        <v>6680</v>
      </c>
      <c r="E92" s="745" t="s">
        <v>139</v>
      </c>
      <c r="F92" s="740">
        <v>80</v>
      </c>
      <c r="G92" s="740" t="s">
        <v>31</v>
      </c>
      <c r="H92" s="740"/>
    </row>
    <row r="93" spans="1:8" s="738" customFormat="1" ht="26.25" customHeight="1" x14ac:dyDescent="0.25">
      <c r="A93" s="740">
        <v>75</v>
      </c>
      <c r="B93" s="740">
        <v>19</v>
      </c>
      <c r="C93" s="740" t="s">
        <v>6681</v>
      </c>
      <c r="D93" s="745" t="s">
        <v>3080</v>
      </c>
      <c r="E93" s="745" t="s">
        <v>28</v>
      </c>
      <c r="F93" s="740">
        <v>80</v>
      </c>
      <c r="G93" s="740" t="s">
        <v>31</v>
      </c>
      <c r="H93" s="740"/>
    </row>
    <row r="94" spans="1:8" s="738" customFormat="1" ht="26.25" customHeight="1" x14ac:dyDescent="0.25">
      <c r="A94" s="740">
        <v>76</v>
      </c>
      <c r="B94" s="740">
        <v>20</v>
      </c>
      <c r="C94" s="740" t="s">
        <v>6682</v>
      </c>
      <c r="D94" s="745" t="s">
        <v>162</v>
      </c>
      <c r="E94" s="745" t="s">
        <v>83</v>
      </c>
      <c r="F94" s="743">
        <v>84</v>
      </c>
      <c r="G94" s="740" t="s">
        <v>31</v>
      </c>
      <c r="H94" s="740" t="s">
        <v>6683</v>
      </c>
    </row>
    <row r="95" spans="1:8" s="738" customFormat="1" ht="26.25" customHeight="1" x14ac:dyDescent="0.25">
      <c r="A95" s="740">
        <v>77</v>
      </c>
      <c r="B95" s="740">
        <v>21</v>
      </c>
      <c r="C95" s="740" t="s">
        <v>6684</v>
      </c>
      <c r="D95" s="745" t="s">
        <v>6685</v>
      </c>
      <c r="E95" s="745" t="s">
        <v>61</v>
      </c>
      <c r="F95" s="740">
        <v>95</v>
      </c>
      <c r="G95" s="740" t="s">
        <v>72</v>
      </c>
      <c r="H95" s="740"/>
    </row>
    <row r="96" spans="1:8" s="738" customFormat="1" ht="26.25" customHeight="1" x14ac:dyDescent="0.25">
      <c r="A96" s="740">
        <v>78</v>
      </c>
      <c r="B96" s="740">
        <v>22</v>
      </c>
      <c r="C96" s="740" t="s">
        <v>6686</v>
      </c>
      <c r="D96" s="745" t="s">
        <v>6687</v>
      </c>
      <c r="E96" s="745" t="s">
        <v>5</v>
      </c>
      <c r="F96" s="740">
        <v>84</v>
      </c>
      <c r="G96" s="740" t="s">
        <v>31</v>
      </c>
      <c r="H96" s="740"/>
    </row>
    <row r="97" spans="1:8" s="738" customFormat="1" ht="26.25" customHeight="1" x14ac:dyDescent="0.25">
      <c r="A97" s="740">
        <v>79</v>
      </c>
      <c r="B97" s="740">
        <v>23</v>
      </c>
      <c r="C97" s="740" t="s">
        <v>6688</v>
      </c>
      <c r="D97" s="745" t="s">
        <v>740</v>
      </c>
      <c r="E97" s="745" t="s">
        <v>120</v>
      </c>
      <c r="F97" s="740">
        <v>54</v>
      </c>
      <c r="G97" s="740" t="s">
        <v>96</v>
      </c>
      <c r="H97" s="740"/>
    </row>
    <row r="98" spans="1:8" s="738" customFormat="1" ht="26.25" customHeight="1" x14ac:dyDescent="0.25">
      <c r="A98" s="740">
        <v>80</v>
      </c>
      <c r="B98" s="740">
        <v>24</v>
      </c>
      <c r="C98" s="740" t="s">
        <v>6689</v>
      </c>
      <c r="D98" s="745" t="s">
        <v>3475</v>
      </c>
      <c r="E98" s="745" t="s">
        <v>6319</v>
      </c>
      <c r="F98" s="740">
        <v>66</v>
      </c>
      <c r="G98" s="740" t="s">
        <v>68</v>
      </c>
      <c r="H98" s="740"/>
    </row>
    <row r="99" spans="1:8" s="738" customFormat="1" ht="26.25" customHeight="1" x14ac:dyDescent="0.25">
      <c r="A99" s="740">
        <v>81</v>
      </c>
      <c r="B99" s="740">
        <v>25</v>
      </c>
      <c r="C99" s="740" t="s">
        <v>6690</v>
      </c>
      <c r="D99" s="745" t="s">
        <v>3792</v>
      </c>
      <c r="E99" s="745" t="s">
        <v>12</v>
      </c>
      <c r="F99" s="740">
        <v>87</v>
      </c>
      <c r="G99" s="740" t="s">
        <v>31</v>
      </c>
      <c r="H99" s="740"/>
    </row>
    <row r="100" spans="1:8" s="738" customFormat="1" ht="26.25" customHeight="1" x14ac:dyDescent="0.25">
      <c r="A100" s="740">
        <v>82</v>
      </c>
      <c r="B100" s="740">
        <v>26</v>
      </c>
      <c r="C100" s="740" t="s">
        <v>6691</v>
      </c>
      <c r="D100" s="745" t="s">
        <v>181</v>
      </c>
      <c r="E100" s="745" t="s">
        <v>12</v>
      </c>
      <c r="F100" s="740">
        <v>62</v>
      </c>
      <c r="G100" s="740" t="s">
        <v>96</v>
      </c>
      <c r="H100" s="740"/>
    </row>
    <row r="101" spans="1:8" s="738" customFormat="1" ht="31.5" x14ac:dyDescent="0.25">
      <c r="A101" s="740">
        <v>83</v>
      </c>
      <c r="B101" s="740">
        <v>27</v>
      </c>
      <c r="C101" s="740" t="s">
        <v>6692</v>
      </c>
      <c r="D101" s="745" t="s">
        <v>6693</v>
      </c>
      <c r="E101" s="745" t="s">
        <v>6694</v>
      </c>
      <c r="F101" s="740">
        <v>0</v>
      </c>
      <c r="G101" s="740" t="s">
        <v>267</v>
      </c>
      <c r="H101" s="740" t="s">
        <v>2341</v>
      </c>
    </row>
    <row r="102" spans="1:8" s="738" customFormat="1" ht="31.5" x14ac:dyDescent="0.25">
      <c r="A102" s="740">
        <v>84</v>
      </c>
      <c r="B102" s="740">
        <v>28</v>
      </c>
      <c r="C102" s="740" t="s">
        <v>6695</v>
      </c>
      <c r="D102" s="745" t="s">
        <v>6696</v>
      </c>
      <c r="E102" s="745" t="s">
        <v>6697</v>
      </c>
      <c r="F102" s="740">
        <v>0</v>
      </c>
      <c r="G102" s="740" t="s">
        <v>267</v>
      </c>
      <c r="H102" s="740" t="s">
        <v>2341</v>
      </c>
    </row>
    <row r="103" spans="1:8" s="738" customFormat="1" ht="26.25" customHeight="1" x14ac:dyDescent="0.25">
      <c r="A103" s="740"/>
      <c r="B103" s="740"/>
      <c r="C103" s="741" t="s">
        <v>6698</v>
      </c>
      <c r="D103" s="741"/>
      <c r="E103" s="741"/>
      <c r="F103" s="741"/>
      <c r="G103" s="741"/>
      <c r="H103" s="741"/>
    </row>
    <row r="104" spans="1:8" s="738" customFormat="1" ht="26.25" customHeight="1" x14ac:dyDescent="0.25">
      <c r="A104" s="740">
        <v>85</v>
      </c>
      <c r="B104" s="740">
        <v>1</v>
      </c>
      <c r="C104" s="740" t="s">
        <v>6699</v>
      </c>
      <c r="D104" s="745" t="s">
        <v>6700</v>
      </c>
      <c r="E104" s="745" t="s">
        <v>219</v>
      </c>
      <c r="F104" s="740">
        <v>91</v>
      </c>
      <c r="G104" s="740" t="s">
        <v>72</v>
      </c>
      <c r="H104" s="740"/>
    </row>
    <row r="105" spans="1:8" s="738" customFormat="1" ht="26.25" customHeight="1" x14ac:dyDescent="0.25">
      <c r="A105" s="740">
        <v>86</v>
      </c>
      <c r="B105" s="740">
        <v>2</v>
      </c>
      <c r="C105" s="740" t="s">
        <v>6701</v>
      </c>
      <c r="D105" s="745" t="s">
        <v>3728</v>
      </c>
      <c r="E105" s="745" t="s">
        <v>4536</v>
      </c>
      <c r="F105" s="740">
        <v>84</v>
      </c>
      <c r="G105" s="740" t="s">
        <v>31</v>
      </c>
      <c r="H105" s="740"/>
    </row>
    <row r="106" spans="1:8" s="738" customFormat="1" ht="26.25" customHeight="1" x14ac:dyDescent="0.25">
      <c r="A106" s="740">
        <v>87</v>
      </c>
      <c r="B106" s="740">
        <v>3</v>
      </c>
      <c r="C106" s="740" t="s">
        <v>6702</v>
      </c>
      <c r="D106" s="745" t="s">
        <v>6703</v>
      </c>
      <c r="E106" s="745" t="s">
        <v>38</v>
      </c>
      <c r="F106" s="740">
        <v>84</v>
      </c>
      <c r="G106" s="740" t="s">
        <v>31</v>
      </c>
      <c r="H106" s="751"/>
    </row>
    <row r="107" spans="1:8" s="738" customFormat="1" ht="26.25" customHeight="1" x14ac:dyDescent="0.25">
      <c r="A107" s="740">
        <v>88</v>
      </c>
      <c r="B107" s="740">
        <v>4</v>
      </c>
      <c r="C107" s="740" t="s">
        <v>6704</v>
      </c>
      <c r="D107" s="745" t="s">
        <v>77</v>
      </c>
      <c r="E107" s="745" t="s">
        <v>21</v>
      </c>
      <c r="F107" s="740">
        <v>90</v>
      </c>
      <c r="G107" s="740" t="s">
        <v>72</v>
      </c>
      <c r="H107" s="740"/>
    </row>
    <row r="108" spans="1:8" s="738" customFormat="1" ht="26.25" customHeight="1" x14ac:dyDescent="0.25">
      <c r="A108" s="740">
        <v>89</v>
      </c>
      <c r="B108" s="740">
        <v>5</v>
      </c>
      <c r="C108" s="740" t="s">
        <v>6705</v>
      </c>
      <c r="D108" s="745" t="s">
        <v>200</v>
      </c>
      <c r="E108" s="745" t="s">
        <v>54</v>
      </c>
      <c r="F108" s="740">
        <v>91</v>
      </c>
      <c r="G108" s="740" t="s">
        <v>72</v>
      </c>
      <c r="H108" s="740"/>
    </row>
    <row r="109" spans="1:8" s="738" customFormat="1" ht="26.25" customHeight="1" x14ac:dyDescent="0.25">
      <c r="A109" s="740">
        <v>90</v>
      </c>
      <c r="B109" s="740">
        <v>6</v>
      </c>
      <c r="C109" s="740" t="s">
        <v>6706</v>
      </c>
      <c r="D109" s="745" t="s">
        <v>6707</v>
      </c>
      <c r="E109" s="745" t="s">
        <v>100</v>
      </c>
      <c r="F109" s="740">
        <v>100</v>
      </c>
      <c r="G109" s="740" t="s">
        <v>72</v>
      </c>
      <c r="H109" s="740"/>
    </row>
    <row r="110" spans="1:8" s="738" customFormat="1" ht="26.25" customHeight="1" x14ac:dyDescent="0.25">
      <c r="A110" s="740">
        <v>91</v>
      </c>
      <c r="B110" s="740">
        <v>7</v>
      </c>
      <c r="C110" s="740" t="s">
        <v>6708</v>
      </c>
      <c r="D110" s="745" t="s">
        <v>6650</v>
      </c>
      <c r="E110" s="745" t="s">
        <v>8</v>
      </c>
      <c r="F110" s="740">
        <v>81</v>
      </c>
      <c r="G110" s="740" t="s">
        <v>31</v>
      </c>
      <c r="H110" s="740"/>
    </row>
    <row r="111" spans="1:8" s="738" customFormat="1" ht="26.25" customHeight="1" x14ac:dyDescent="0.25">
      <c r="A111" s="740">
        <v>92</v>
      </c>
      <c r="B111" s="740">
        <v>8</v>
      </c>
      <c r="C111" s="740" t="s">
        <v>6709</v>
      </c>
      <c r="D111" s="745" t="s">
        <v>6710</v>
      </c>
      <c r="E111" s="745" t="s">
        <v>8</v>
      </c>
      <c r="F111" s="740">
        <v>90</v>
      </c>
      <c r="G111" s="740" t="s">
        <v>72</v>
      </c>
      <c r="H111" s="740"/>
    </row>
    <row r="112" spans="1:8" s="738" customFormat="1" ht="26.25" customHeight="1" x14ac:dyDescent="0.25">
      <c r="A112" s="740">
        <v>93</v>
      </c>
      <c r="B112" s="740">
        <v>9</v>
      </c>
      <c r="C112" s="740" t="s">
        <v>6711</v>
      </c>
      <c r="D112" s="745" t="s">
        <v>3853</v>
      </c>
      <c r="E112" s="745" t="s">
        <v>8</v>
      </c>
      <c r="F112" s="740">
        <v>87</v>
      </c>
      <c r="G112" s="740" t="s">
        <v>31</v>
      </c>
      <c r="H112" s="740"/>
    </row>
    <row r="113" spans="1:8" s="738" customFormat="1" ht="26.25" customHeight="1" x14ac:dyDescent="0.25">
      <c r="A113" s="740">
        <v>94</v>
      </c>
      <c r="B113" s="740">
        <v>10</v>
      </c>
      <c r="C113" s="740" t="s">
        <v>6712</v>
      </c>
      <c r="D113" s="745" t="s">
        <v>6713</v>
      </c>
      <c r="E113" s="745" t="s">
        <v>116</v>
      </c>
      <c r="F113" s="740">
        <v>96</v>
      </c>
      <c r="G113" s="740" t="s">
        <v>72</v>
      </c>
      <c r="H113" s="740"/>
    </row>
    <row r="114" spans="1:8" s="738" customFormat="1" ht="26.25" customHeight="1" x14ac:dyDescent="0.25">
      <c r="A114" s="740">
        <v>95</v>
      </c>
      <c r="B114" s="740">
        <v>11</v>
      </c>
      <c r="C114" s="740" t="s">
        <v>6714</v>
      </c>
      <c r="D114" s="745" t="s">
        <v>6715</v>
      </c>
      <c r="E114" s="745" t="s">
        <v>59</v>
      </c>
      <c r="F114" s="740">
        <v>81</v>
      </c>
      <c r="G114" s="740" t="s">
        <v>31</v>
      </c>
      <c r="H114" s="740" t="s">
        <v>6716</v>
      </c>
    </row>
    <row r="115" spans="1:8" s="738" customFormat="1" ht="26.25" customHeight="1" x14ac:dyDescent="0.25">
      <c r="A115" s="740">
        <v>96</v>
      </c>
      <c r="B115" s="740">
        <v>12</v>
      </c>
      <c r="C115" s="740" t="s">
        <v>6717</v>
      </c>
      <c r="D115" s="745" t="s">
        <v>333</v>
      </c>
      <c r="E115" s="745" t="s">
        <v>64</v>
      </c>
      <c r="F115" s="743">
        <v>92</v>
      </c>
      <c r="G115" s="740" t="s">
        <v>72</v>
      </c>
      <c r="H115" s="751"/>
    </row>
    <row r="116" spans="1:8" s="738" customFormat="1" ht="26.25" customHeight="1" x14ac:dyDescent="0.25">
      <c r="A116" s="740">
        <v>97</v>
      </c>
      <c r="B116" s="740">
        <v>13</v>
      </c>
      <c r="C116" s="740" t="s">
        <v>6718</v>
      </c>
      <c r="D116" s="745" t="s">
        <v>3740</v>
      </c>
      <c r="E116" s="745" t="s">
        <v>12</v>
      </c>
      <c r="F116" s="743">
        <v>100</v>
      </c>
      <c r="G116" s="740" t="s">
        <v>72</v>
      </c>
      <c r="H116" s="751"/>
    </row>
    <row r="117" spans="1:8" s="738" customFormat="1" ht="26.25" customHeight="1" x14ac:dyDescent="0.25">
      <c r="A117" s="740">
        <v>98</v>
      </c>
      <c r="B117" s="740">
        <v>14</v>
      </c>
      <c r="C117" s="740" t="s">
        <v>6719</v>
      </c>
      <c r="D117" s="745" t="s">
        <v>6720</v>
      </c>
      <c r="E117" s="745" t="s">
        <v>1787</v>
      </c>
      <c r="F117" s="743">
        <v>92</v>
      </c>
      <c r="G117" s="740" t="s">
        <v>72</v>
      </c>
      <c r="H117" s="751"/>
    </row>
    <row r="118" spans="1:8" s="738" customFormat="1" ht="26.25" customHeight="1" x14ac:dyDescent="0.25">
      <c r="A118" s="740">
        <v>99</v>
      </c>
      <c r="B118" s="740">
        <v>15</v>
      </c>
      <c r="C118" s="740" t="s">
        <v>6721</v>
      </c>
      <c r="D118" s="745" t="s">
        <v>6722</v>
      </c>
      <c r="E118" s="745" t="s">
        <v>123</v>
      </c>
      <c r="F118" s="740">
        <v>91</v>
      </c>
      <c r="G118" s="740" t="s">
        <v>72</v>
      </c>
      <c r="H118" s="751"/>
    </row>
    <row r="119" spans="1:8" s="738" customFormat="1" ht="26.25" customHeight="1" x14ac:dyDescent="0.25">
      <c r="A119" s="740">
        <v>100</v>
      </c>
      <c r="B119" s="740">
        <v>16</v>
      </c>
      <c r="C119" s="740" t="s">
        <v>6723</v>
      </c>
      <c r="D119" s="745" t="s">
        <v>6724</v>
      </c>
      <c r="E119" s="745" t="s">
        <v>991</v>
      </c>
      <c r="F119" s="743">
        <v>86</v>
      </c>
      <c r="G119" s="740" t="s">
        <v>31</v>
      </c>
      <c r="H119" s="751"/>
    </row>
    <row r="120" spans="1:8" s="738" customFormat="1" ht="26.25" customHeight="1" x14ac:dyDescent="0.25">
      <c r="A120" s="740">
        <v>101</v>
      </c>
      <c r="B120" s="740">
        <v>17</v>
      </c>
      <c r="C120" s="740" t="s">
        <v>6725</v>
      </c>
      <c r="D120" s="745" t="s">
        <v>6726</v>
      </c>
      <c r="E120" s="745" t="s">
        <v>66</v>
      </c>
      <c r="F120" s="740">
        <v>70</v>
      </c>
      <c r="G120" s="740" t="s">
        <v>68</v>
      </c>
      <c r="H120" s="740"/>
    </row>
    <row r="121" spans="1:8" s="738" customFormat="1" ht="26.25" customHeight="1" x14ac:dyDescent="0.25">
      <c r="A121" s="740"/>
      <c r="B121" s="740"/>
      <c r="C121" s="741" t="s">
        <v>6727</v>
      </c>
      <c r="D121" s="741"/>
      <c r="E121" s="741"/>
      <c r="F121" s="741"/>
      <c r="G121" s="741"/>
      <c r="H121" s="741"/>
    </row>
    <row r="122" spans="1:8" s="738" customFormat="1" ht="26.25" customHeight="1" x14ac:dyDescent="0.25">
      <c r="A122" s="740">
        <v>102</v>
      </c>
      <c r="B122" s="740">
        <v>1</v>
      </c>
      <c r="C122" s="740" t="s">
        <v>6728</v>
      </c>
      <c r="D122" s="745" t="s">
        <v>6729</v>
      </c>
      <c r="E122" s="745" t="s">
        <v>7</v>
      </c>
      <c r="F122" s="740">
        <v>85</v>
      </c>
      <c r="G122" s="740" t="s">
        <v>31</v>
      </c>
      <c r="H122" s="740"/>
    </row>
    <row r="123" spans="1:8" s="738" customFormat="1" ht="26.25" customHeight="1" x14ac:dyDescent="0.25">
      <c r="A123" s="740">
        <v>103</v>
      </c>
      <c r="B123" s="740">
        <v>2</v>
      </c>
      <c r="C123" s="740" t="s">
        <v>6730</v>
      </c>
      <c r="D123" s="745" t="s">
        <v>6731</v>
      </c>
      <c r="E123" s="745" t="s">
        <v>8</v>
      </c>
      <c r="F123" s="740">
        <v>95</v>
      </c>
      <c r="G123" s="740" t="s">
        <v>72</v>
      </c>
      <c r="H123" s="740"/>
    </row>
    <row r="124" spans="1:8" s="738" customFormat="1" ht="26.25" customHeight="1" x14ac:dyDescent="0.25">
      <c r="A124" s="740">
        <v>104</v>
      </c>
      <c r="B124" s="740">
        <v>3</v>
      </c>
      <c r="C124" s="740" t="s">
        <v>6732</v>
      </c>
      <c r="D124" s="745" t="s">
        <v>2545</v>
      </c>
      <c r="E124" s="745" t="s">
        <v>148</v>
      </c>
      <c r="F124" s="740">
        <v>100</v>
      </c>
      <c r="G124" s="740" t="s">
        <v>72</v>
      </c>
      <c r="H124" s="740"/>
    </row>
    <row r="125" spans="1:8" s="738" customFormat="1" ht="31.5" customHeight="1" x14ac:dyDescent="0.25">
      <c r="A125" s="740">
        <v>105</v>
      </c>
      <c r="B125" s="740">
        <v>4</v>
      </c>
      <c r="C125" s="740" t="s">
        <v>6733</v>
      </c>
      <c r="D125" s="745" t="s">
        <v>6734</v>
      </c>
      <c r="E125" s="745" t="s">
        <v>6735</v>
      </c>
      <c r="F125" s="740">
        <v>83</v>
      </c>
      <c r="G125" s="740" t="s">
        <v>31</v>
      </c>
      <c r="H125" s="751"/>
    </row>
    <row r="126" spans="1:8" s="738" customFormat="1" ht="26.25" customHeight="1" x14ac:dyDescent="0.25">
      <c r="A126" s="740">
        <v>106</v>
      </c>
      <c r="B126" s="740">
        <v>5</v>
      </c>
      <c r="C126" s="740" t="s">
        <v>6736</v>
      </c>
      <c r="D126" s="745" t="s">
        <v>6737</v>
      </c>
      <c r="E126" s="745" t="s">
        <v>24</v>
      </c>
      <c r="F126" s="743">
        <v>100</v>
      </c>
      <c r="G126" s="740" t="s">
        <v>72</v>
      </c>
      <c r="H126" s="751"/>
    </row>
    <row r="127" spans="1:8" s="738" customFormat="1" ht="26.25" customHeight="1" x14ac:dyDescent="0.25">
      <c r="A127" s="740">
        <v>107</v>
      </c>
      <c r="B127" s="740">
        <v>6</v>
      </c>
      <c r="C127" s="536" t="s">
        <v>6738</v>
      </c>
      <c r="D127" s="745" t="s">
        <v>6739</v>
      </c>
      <c r="E127" s="745" t="s">
        <v>6740</v>
      </c>
      <c r="F127" s="740">
        <v>60</v>
      </c>
      <c r="G127" s="740" t="s">
        <v>96</v>
      </c>
      <c r="H127" s="740"/>
    </row>
    <row r="128" spans="1:8" s="738" customFormat="1" x14ac:dyDescent="0.25">
      <c r="A128" s="740">
        <v>108</v>
      </c>
      <c r="B128" s="740">
        <v>7</v>
      </c>
      <c r="C128" s="740" t="s">
        <v>6741</v>
      </c>
      <c r="D128" s="758" t="s">
        <v>6742</v>
      </c>
      <c r="E128" s="758" t="s">
        <v>6743</v>
      </c>
      <c r="F128" s="740">
        <v>0</v>
      </c>
      <c r="G128" s="740" t="s">
        <v>267</v>
      </c>
      <c r="H128" s="740" t="s">
        <v>2341</v>
      </c>
    </row>
    <row r="129" spans="1:8" s="738" customFormat="1" ht="26.25" customHeight="1" x14ac:dyDescent="0.25">
      <c r="A129" s="740">
        <v>109</v>
      </c>
      <c r="B129" s="740">
        <v>8</v>
      </c>
      <c r="C129" s="536" t="s">
        <v>6744</v>
      </c>
      <c r="D129" s="745" t="s">
        <v>6745</v>
      </c>
      <c r="E129" s="745" t="s">
        <v>6746</v>
      </c>
      <c r="F129" s="740">
        <v>73</v>
      </c>
      <c r="G129" s="740" t="s">
        <v>68</v>
      </c>
      <c r="H129" s="740"/>
    </row>
    <row r="130" spans="1:8" s="738" customFormat="1" ht="31.5" x14ac:dyDescent="0.25">
      <c r="A130" s="740">
        <v>110</v>
      </c>
      <c r="B130" s="740">
        <v>9</v>
      </c>
      <c r="C130" s="536" t="s">
        <v>6747</v>
      </c>
      <c r="D130" s="745" t="s">
        <v>6748</v>
      </c>
      <c r="E130" s="745" t="s">
        <v>6749</v>
      </c>
      <c r="F130" s="740">
        <v>0</v>
      </c>
      <c r="G130" s="740" t="s">
        <v>267</v>
      </c>
      <c r="H130" s="740" t="s">
        <v>2341</v>
      </c>
    </row>
    <row r="131" spans="1:8" s="738" customFormat="1" ht="26.25" customHeight="1" x14ac:dyDescent="0.25">
      <c r="A131" s="740">
        <v>111</v>
      </c>
      <c r="B131" s="740">
        <v>10</v>
      </c>
      <c r="C131" s="536" t="s">
        <v>6750</v>
      </c>
      <c r="D131" s="745" t="s">
        <v>6751</v>
      </c>
      <c r="E131" s="745" t="s">
        <v>6752</v>
      </c>
      <c r="F131" s="740">
        <v>85</v>
      </c>
      <c r="G131" s="740" t="s">
        <v>31</v>
      </c>
      <c r="H131" s="740"/>
    </row>
    <row r="132" spans="1:8" s="738" customFormat="1" ht="26.25" customHeight="1" x14ac:dyDescent="0.25">
      <c r="A132" s="740">
        <v>112</v>
      </c>
      <c r="B132" s="740">
        <v>11</v>
      </c>
      <c r="C132" s="536" t="s">
        <v>6753</v>
      </c>
      <c r="D132" s="745" t="s">
        <v>6754</v>
      </c>
      <c r="E132" s="745" t="s">
        <v>6755</v>
      </c>
      <c r="F132" s="740">
        <v>60</v>
      </c>
      <c r="G132" s="740" t="s">
        <v>96</v>
      </c>
      <c r="H132" s="740"/>
    </row>
    <row r="133" spans="1:8" s="738" customFormat="1" ht="26.25" customHeight="1" x14ac:dyDescent="0.25">
      <c r="A133" s="740">
        <v>113</v>
      </c>
      <c r="B133" s="740">
        <v>12</v>
      </c>
      <c r="C133" s="536" t="s">
        <v>6756</v>
      </c>
      <c r="D133" s="745" t="s">
        <v>6757</v>
      </c>
      <c r="E133" s="745" t="s">
        <v>6758</v>
      </c>
      <c r="F133" s="740">
        <v>60</v>
      </c>
      <c r="G133" s="740" t="s">
        <v>96</v>
      </c>
      <c r="H133" s="740"/>
    </row>
    <row r="134" spans="1:8" s="738" customFormat="1" ht="26.25" customHeight="1" x14ac:dyDescent="0.25">
      <c r="A134" s="740">
        <v>114</v>
      </c>
      <c r="B134" s="740">
        <v>13</v>
      </c>
      <c r="C134" s="536" t="s">
        <v>6759</v>
      </c>
      <c r="D134" s="745" t="s">
        <v>6760</v>
      </c>
      <c r="E134" s="745" t="s">
        <v>6761</v>
      </c>
      <c r="F134" s="740">
        <v>65</v>
      </c>
      <c r="G134" s="740" t="s">
        <v>68</v>
      </c>
      <c r="H134" s="740"/>
    </row>
    <row r="135" spans="1:8" s="738" customFormat="1" ht="26.25" customHeight="1" x14ac:dyDescent="0.25">
      <c r="A135" s="740">
        <v>115</v>
      </c>
      <c r="B135" s="740">
        <v>14</v>
      </c>
      <c r="C135" s="536" t="s">
        <v>6762</v>
      </c>
      <c r="D135" s="745" t="s">
        <v>6763</v>
      </c>
      <c r="E135" s="745" t="s">
        <v>6764</v>
      </c>
      <c r="F135" s="740">
        <v>60</v>
      </c>
      <c r="G135" s="740" t="s">
        <v>96</v>
      </c>
      <c r="H135" s="740"/>
    </row>
    <row r="136" spans="1:8" s="738" customFormat="1" ht="26.25" customHeight="1" x14ac:dyDescent="0.25">
      <c r="A136" s="740">
        <v>116</v>
      </c>
      <c r="B136" s="740">
        <v>15</v>
      </c>
      <c r="C136" s="536" t="s">
        <v>6765</v>
      </c>
      <c r="D136" s="745" t="s">
        <v>6766</v>
      </c>
      <c r="E136" s="745" t="s">
        <v>6767</v>
      </c>
      <c r="F136" s="740">
        <v>68</v>
      </c>
      <c r="G136" s="740" t="s">
        <v>68</v>
      </c>
      <c r="H136" s="740"/>
    </row>
    <row r="137" spans="1:8" s="738" customFormat="1" ht="26.25" customHeight="1" x14ac:dyDescent="0.25">
      <c r="A137" s="740">
        <v>117</v>
      </c>
      <c r="B137" s="740">
        <v>16</v>
      </c>
      <c r="C137" s="536" t="s">
        <v>6768</v>
      </c>
      <c r="D137" s="745" t="s">
        <v>6769</v>
      </c>
      <c r="E137" s="745" t="s">
        <v>6770</v>
      </c>
      <c r="F137" s="740">
        <v>60</v>
      </c>
      <c r="G137" s="740" t="s">
        <v>96</v>
      </c>
      <c r="H137" s="740"/>
    </row>
    <row r="138" spans="1:8" s="738" customFormat="1" ht="26.25" customHeight="1" x14ac:dyDescent="0.25">
      <c r="A138" s="740"/>
      <c r="B138" s="740"/>
      <c r="C138" s="741" t="s">
        <v>6771</v>
      </c>
      <c r="D138" s="741"/>
      <c r="E138" s="741"/>
      <c r="F138" s="741"/>
      <c r="G138" s="741"/>
      <c r="H138" s="741"/>
    </row>
    <row r="139" spans="1:8" s="738" customFormat="1" ht="26.25" customHeight="1" x14ac:dyDescent="0.25">
      <c r="A139" s="740">
        <v>118</v>
      </c>
      <c r="B139" s="740">
        <v>1</v>
      </c>
      <c r="C139" s="740" t="s">
        <v>6772</v>
      </c>
      <c r="D139" s="745" t="s">
        <v>6773</v>
      </c>
      <c r="E139" s="745" t="s">
        <v>6</v>
      </c>
      <c r="F139" s="740">
        <v>99</v>
      </c>
      <c r="G139" s="740" t="s">
        <v>72</v>
      </c>
      <c r="H139" s="740"/>
    </row>
    <row r="140" spans="1:8" s="738" customFormat="1" ht="26.25" customHeight="1" x14ac:dyDescent="0.25">
      <c r="A140" s="740">
        <v>119</v>
      </c>
      <c r="B140" s="740">
        <v>2</v>
      </c>
      <c r="C140" s="740" t="s">
        <v>6774</v>
      </c>
      <c r="D140" s="745" t="s">
        <v>6775</v>
      </c>
      <c r="E140" s="745" t="s">
        <v>45</v>
      </c>
      <c r="F140" s="740">
        <v>97</v>
      </c>
      <c r="G140" s="740" t="s">
        <v>72</v>
      </c>
      <c r="H140" s="740"/>
    </row>
    <row r="141" spans="1:8" s="738" customFormat="1" ht="26.25" customHeight="1" x14ac:dyDescent="0.25">
      <c r="A141" s="740">
        <v>120</v>
      </c>
      <c r="B141" s="740">
        <v>3</v>
      </c>
      <c r="C141" s="740" t="s">
        <v>6776</v>
      </c>
      <c r="D141" s="745" t="s">
        <v>6777</v>
      </c>
      <c r="E141" s="745" t="s">
        <v>25</v>
      </c>
      <c r="F141" s="740">
        <v>80</v>
      </c>
      <c r="G141" s="740" t="s">
        <v>31</v>
      </c>
      <c r="H141" s="740"/>
    </row>
    <row r="142" spans="1:8" s="738" customFormat="1" ht="26.25" customHeight="1" x14ac:dyDescent="0.25">
      <c r="A142" s="740">
        <v>121</v>
      </c>
      <c r="B142" s="740">
        <v>4</v>
      </c>
      <c r="C142" s="740" t="s">
        <v>6778</v>
      </c>
      <c r="D142" s="745" t="s">
        <v>6779</v>
      </c>
      <c r="E142" s="745" t="s">
        <v>26</v>
      </c>
      <c r="F142" s="740">
        <v>97</v>
      </c>
      <c r="G142" s="740" t="s">
        <v>72</v>
      </c>
      <c r="H142" s="740"/>
    </row>
    <row r="143" spans="1:8" s="738" customFormat="1" ht="26.25" customHeight="1" x14ac:dyDescent="0.25">
      <c r="A143" s="740">
        <v>122</v>
      </c>
      <c r="B143" s="740">
        <v>5</v>
      </c>
      <c r="C143" s="740" t="s">
        <v>6780</v>
      </c>
      <c r="D143" s="745" t="s">
        <v>6781</v>
      </c>
      <c r="E143" s="745" t="s">
        <v>306</v>
      </c>
      <c r="F143" s="740">
        <v>75</v>
      </c>
      <c r="G143" s="740" t="s">
        <v>68</v>
      </c>
      <c r="H143" s="751"/>
    </row>
    <row r="144" spans="1:8" s="738" customFormat="1" ht="26.25" customHeight="1" x14ac:dyDescent="0.25">
      <c r="A144" s="740">
        <v>123</v>
      </c>
      <c r="B144" s="740">
        <v>6</v>
      </c>
      <c r="C144" s="740" t="s">
        <v>6782</v>
      </c>
      <c r="D144" s="745" t="s">
        <v>3695</v>
      </c>
      <c r="E144" s="745" t="s">
        <v>23</v>
      </c>
      <c r="F144" s="743">
        <v>100</v>
      </c>
      <c r="G144" s="740" t="s">
        <v>72</v>
      </c>
      <c r="H144" s="751"/>
    </row>
    <row r="145" spans="1:8" s="738" customFormat="1" x14ac:dyDescent="0.25">
      <c r="A145" s="754"/>
      <c r="C145" s="759"/>
      <c r="F145" s="759"/>
      <c r="G145" s="754"/>
      <c r="H145" s="759"/>
    </row>
    <row r="146" spans="1:8" s="738" customFormat="1" x14ac:dyDescent="0.25">
      <c r="A146" s="754"/>
      <c r="C146" s="759"/>
      <c r="F146" s="759"/>
      <c r="G146" s="754"/>
      <c r="H146" s="759"/>
    </row>
    <row r="147" spans="1:8" s="738" customFormat="1" x14ac:dyDescent="0.25">
      <c r="A147" s="735" t="s">
        <v>6783</v>
      </c>
      <c r="B147" s="735"/>
      <c r="C147" s="735"/>
      <c r="D147" s="735"/>
      <c r="E147" s="735"/>
      <c r="F147" s="736"/>
      <c r="G147" s="737"/>
      <c r="H147" s="759"/>
    </row>
    <row r="148" spans="1:8" s="738" customFormat="1" ht="31.5" x14ac:dyDescent="0.25">
      <c r="A148" s="760" t="s">
        <v>105</v>
      </c>
      <c r="B148" s="760" t="s">
        <v>105</v>
      </c>
      <c r="C148" s="760" t="s">
        <v>6557</v>
      </c>
      <c r="D148" s="760" t="s">
        <v>6558</v>
      </c>
      <c r="E148" s="760" t="s">
        <v>6559</v>
      </c>
      <c r="F148" s="739" t="s">
        <v>6560</v>
      </c>
      <c r="G148" s="760" t="s">
        <v>6561</v>
      </c>
      <c r="H148" s="760" t="s">
        <v>6562</v>
      </c>
    </row>
    <row r="149" spans="1:8" s="738" customFormat="1" ht="26.25" customHeight="1" x14ac:dyDescent="0.25">
      <c r="A149" s="761"/>
      <c r="B149" s="761"/>
      <c r="C149" s="762" t="s">
        <v>6784</v>
      </c>
      <c r="D149" s="762"/>
      <c r="E149" s="762"/>
      <c r="F149" s="762"/>
      <c r="G149" s="762"/>
      <c r="H149" s="763"/>
    </row>
    <row r="150" spans="1:8" s="738" customFormat="1" ht="26.25" customHeight="1" x14ac:dyDescent="0.25">
      <c r="A150" s="761">
        <v>124</v>
      </c>
      <c r="B150" s="761">
        <v>1</v>
      </c>
      <c r="C150" s="764" t="s">
        <v>6785</v>
      </c>
      <c r="D150" s="765" t="s">
        <v>183</v>
      </c>
      <c r="E150" s="765" t="s">
        <v>129</v>
      </c>
      <c r="F150" s="761">
        <v>81</v>
      </c>
      <c r="G150" s="740" t="s">
        <v>31</v>
      </c>
      <c r="H150" s="761"/>
    </row>
    <row r="151" spans="1:8" s="738" customFormat="1" ht="26.25" customHeight="1" x14ac:dyDescent="0.25">
      <c r="A151" s="761">
        <v>125</v>
      </c>
      <c r="B151" s="761">
        <v>2</v>
      </c>
      <c r="C151" s="764" t="s">
        <v>6786</v>
      </c>
      <c r="D151" s="765" t="s">
        <v>6787</v>
      </c>
      <c r="E151" s="765" t="s">
        <v>6</v>
      </c>
      <c r="F151" s="761">
        <v>80</v>
      </c>
      <c r="G151" s="740" t="s">
        <v>31</v>
      </c>
      <c r="H151" s="761"/>
    </row>
    <row r="152" spans="1:8" s="738" customFormat="1" ht="26.25" customHeight="1" x14ac:dyDescent="0.25">
      <c r="A152" s="761">
        <v>126</v>
      </c>
      <c r="B152" s="761">
        <v>3</v>
      </c>
      <c r="C152" s="764" t="s">
        <v>6788</v>
      </c>
      <c r="D152" s="765" t="s">
        <v>6479</v>
      </c>
      <c r="E152" s="765" t="s">
        <v>256</v>
      </c>
      <c r="F152" s="761">
        <v>92</v>
      </c>
      <c r="G152" s="740" t="s">
        <v>72</v>
      </c>
      <c r="H152" s="761"/>
    </row>
    <row r="153" spans="1:8" s="738" customFormat="1" ht="26.25" customHeight="1" x14ac:dyDescent="0.25">
      <c r="A153" s="761">
        <v>127</v>
      </c>
      <c r="B153" s="761">
        <v>4</v>
      </c>
      <c r="C153" s="764" t="s">
        <v>6789</v>
      </c>
      <c r="D153" s="765" t="s">
        <v>6790</v>
      </c>
      <c r="E153" s="765" t="s">
        <v>256</v>
      </c>
      <c r="F153" s="761">
        <v>80</v>
      </c>
      <c r="G153" s="740" t="s">
        <v>31</v>
      </c>
      <c r="H153" s="761"/>
    </row>
    <row r="154" spans="1:8" s="738" customFormat="1" ht="26.25" customHeight="1" x14ac:dyDescent="0.25">
      <c r="A154" s="761">
        <v>128</v>
      </c>
      <c r="B154" s="761">
        <v>5</v>
      </c>
      <c r="C154" s="764" t="s">
        <v>6791</v>
      </c>
      <c r="D154" s="765" t="s">
        <v>280</v>
      </c>
      <c r="E154" s="765" t="s">
        <v>39</v>
      </c>
      <c r="F154" s="761">
        <v>73</v>
      </c>
      <c r="G154" s="761" t="s">
        <v>68</v>
      </c>
      <c r="H154" s="761"/>
    </row>
    <row r="155" spans="1:8" s="738" customFormat="1" ht="26.25" customHeight="1" x14ac:dyDescent="0.25">
      <c r="A155" s="761">
        <v>129</v>
      </c>
      <c r="B155" s="761">
        <v>6</v>
      </c>
      <c r="C155" s="764" t="s">
        <v>6792</v>
      </c>
      <c r="D155" s="765" t="s">
        <v>6543</v>
      </c>
      <c r="E155" s="765" t="s">
        <v>154</v>
      </c>
      <c r="F155" s="761">
        <v>90</v>
      </c>
      <c r="G155" s="740" t="s">
        <v>72</v>
      </c>
      <c r="H155" s="761"/>
    </row>
    <row r="156" spans="1:8" s="738" customFormat="1" ht="26.25" customHeight="1" x14ac:dyDescent="0.25">
      <c r="A156" s="761">
        <v>130</v>
      </c>
      <c r="B156" s="761">
        <v>7</v>
      </c>
      <c r="C156" s="764" t="s">
        <v>6793</v>
      </c>
      <c r="D156" s="765" t="s">
        <v>6543</v>
      </c>
      <c r="E156" s="765" t="s">
        <v>95</v>
      </c>
      <c r="F156" s="761">
        <v>86</v>
      </c>
      <c r="G156" s="740" t="s">
        <v>31</v>
      </c>
      <c r="H156" s="761"/>
    </row>
    <row r="157" spans="1:8" s="738" customFormat="1" ht="26.25" customHeight="1" x14ac:dyDescent="0.25">
      <c r="A157" s="761">
        <v>131</v>
      </c>
      <c r="B157" s="761">
        <v>8</v>
      </c>
      <c r="C157" s="764" t="s">
        <v>6794</v>
      </c>
      <c r="D157" s="765" t="s">
        <v>6795</v>
      </c>
      <c r="E157" s="765" t="s">
        <v>76</v>
      </c>
      <c r="F157" s="761">
        <v>89</v>
      </c>
      <c r="G157" s="740" t="s">
        <v>31</v>
      </c>
      <c r="H157" s="761"/>
    </row>
    <row r="158" spans="1:8" s="738" customFormat="1" ht="26.25" customHeight="1" x14ac:dyDescent="0.25">
      <c r="A158" s="761">
        <v>132</v>
      </c>
      <c r="B158" s="761">
        <v>9</v>
      </c>
      <c r="C158" s="764" t="s">
        <v>6796</v>
      </c>
      <c r="D158" s="765" t="s">
        <v>6797</v>
      </c>
      <c r="E158" s="765" t="s">
        <v>190</v>
      </c>
      <c r="F158" s="761">
        <v>70</v>
      </c>
      <c r="G158" s="740" t="s">
        <v>68</v>
      </c>
      <c r="H158" s="761"/>
    </row>
    <row r="159" spans="1:8" s="738" customFormat="1" ht="26.25" customHeight="1" x14ac:dyDescent="0.25">
      <c r="A159" s="761">
        <v>133</v>
      </c>
      <c r="B159" s="761">
        <v>10</v>
      </c>
      <c r="C159" s="764" t="s">
        <v>6798</v>
      </c>
      <c r="D159" s="765" t="s">
        <v>109</v>
      </c>
      <c r="E159" s="765" t="s">
        <v>54</v>
      </c>
      <c r="F159" s="761">
        <v>86</v>
      </c>
      <c r="G159" s="740" t="s">
        <v>31</v>
      </c>
      <c r="H159" s="761"/>
    </row>
    <row r="160" spans="1:8" s="738" customFormat="1" ht="26.25" customHeight="1" x14ac:dyDescent="0.25">
      <c r="A160" s="761">
        <v>134</v>
      </c>
      <c r="B160" s="761">
        <v>11</v>
      </c>
      <c r="C160" s="764" t="s">
        <v>6799</v>
      </c>
      <c r="D160" s="765" t="s">
        <v>6800</v>
      </c>
      <c r="E160" s="765" t="s">
        <v>100</v>
      </c>
      <c r="F160" s="761">
        <v>100</v>
      </c>
      <c r="G160" s="740" t="s">
        <v>72</v>
      </c>
      <c r="H160" s="761"/>
    </row>
    <row r="161" spans="1:8" s="738" customFormat="1" ht="26.25" customHeight="1" x14ac:dyDescent="0.25">
      <c r="A161" s="761">
        <v>135</v>
      </c>
      <c r="B161" s="761">
        <v>12</v>
      </c>
      <c r="C161" s="764" t="s">
        <v>6801</v>
      </c>
      <c r="D161" s="765" t="s">
        <v>6802</v>
      </c>
      <c r="E161" s="765" t="s">
        <v>158</v>
      </c>
      <c r="F161" s="761">
        <v>80</v>
      </c>
      <c r="G161" s="740" t="s">
        <v>31</v>
      </c>
      <c r="H161" s="761"/>
    </row>
    <row r="162" spans="1:8" s="738" customFormat="1" ht="26.25" customHeight="1" x14ac:dyDescent="0.25">
      <c r="A162" s="761">
        <v>136</v>
      </c>
      <c r="B162" s="761">
        <v>13</v>
      </c>
      <c r="C162" s="764" t="s">
        <v>6803</v>
      </c>
      <c r="D162" s="765" t="s">
        <v>2712</v>
      </c>
      <c r="E162" s="765" t="s">
        <v>243</v>
      </c>
      <c r="F162" s="761">
        <v>100</v>
      </c>
      <c r="G162" s="740" t="s">
        <v>72</v>
      </c>
      <c r="H162" s="761"/>
    </row>
    <row r="163" spans="1:8" s="738" customFormat="1" ht="26.25" customHeight="1" x14ac:dyDescent="0.25">
      <c r="A163" s="761">
        <v>137</v>
      </c>
      <c r="B163" s="761">
        <v>14</v>
      </c>
      <c r="C163" s="764" t="s">
        <v>6804</v>
      </c>
      <c r="D163" s="765" t="s">
        <v>65</v>
      </c>
      <c r="E163" s="765" t="s">
        <v>5</v>
      </c>
      <c r="F163" s="761">
        <v>97</v>
      </c>
      <c r="G163" s="740" t="s">
        <v>72</v>
      </c>
      <c r="H163" s="761"/>
    </row>
    <row r="164" spans="1:8" s="738" customFormat="1" ht="26.25" customHeight="1" x14ac:dyDescent="0.25">
      <c r="A164" s="761">
        <v>138</v>
      </c>
      <c r="B164" s="761">
        <v>15</v>
      </c>
      <c r="C164" s="764" t="s">
        <v>6805</v>
      </c>
      <c r="D164" s="765" t="s">
        <v>6806</v>
      </c>
      <c r="E164" s="765" t="s">
        <v>12</v>
      </c>
      <c r="F164" s="761">
        <v>81</v>
      </c>
      <c r="G164" s="740" t="s">
        <v>31</v>
      </c>
      <c r="H164" s="761"/>
    </row>
    <row r="165" spans="1:8" s="738" customFormat="1" ht="26.25" customHeight="1" x14ac:dyDescent="0.25">
      <c r="A165" s="761"/>
      <c r="B165" s="761"/>
      <c r="C165" s="762" t="s">
        <v>6807</v>
      </c>
      <c r="D165" s="762"/>
      <c r="E165" s="762"/>
      <c r="F165" s="762"/>
      <c r="G165" s="762"/>
      <c r="H165" s="763"/>
    </row>
    <row r="166" spans="1:8" s="738" customFormat="1" ht="26.25" customHeight="1" x14ac:dyDescent="0.25">
      <c r="A166" s="761">
        <v>139</v>
      </c>
      <c r="B166" s="761">
        <v>1</v>
      </c>
      <c r="C166" s="764" t="s">
        <v>6808</v>
      </c>
      <c r="D166" s="765" t="s">
        <v>608</v>
      </c>
      <c r="E166" s="765" t="s">
        <v>34</v>
      </c>
      <c r="F166" s="761">
        <v>90</v>
      </c>
      <c r="G166" s="740" t="s">
        <v>72</v>
      </c>
      <c r="H166" s="761"/>
    </row>
    <row r="167" spans="1:8" s="738" customFormat="1" ht="26.25" customHeight="1" x14ac:dyDescent="0.25">
      <c r="A167" s="761">
        <v>140</v>
      </c>
      <c r="B167" s="761">
        <v>2</v>
      </c>
      <c r="C167" s="764" t="s">
        <v>6809</v>
      </c>
      <c r="D167" s="765" t="s">
        <v>426</v>
      </c>
      <c r="E167" s="765" t="s">
        <v>6</v>
      </c>
      <c r="F167" s="761">
        <v>92</v>
      </c>
      <c r="G167" s="740" t="s">
        <v>72</v>
      </c>
      <c r="H167" s="761"/>
    </row>
    <row r="168" spans="1:8" s="738" customFormat="1" ht="26.25" customHeight="1" x14ac:dyDescent="0.25">
      <c r="A168" s="761">
        <v>141</v>
      </c>
      <c r="B168" s="761">
        <v>3</v>
      </c>
      <c r="C168" s="764" t="s">
        <v>6810</v>
      </c>
      <c r="D168" s="765" t="s">
        <v>183</v>
      </c>
      <c r="E168" s="765" t="s">
        <v>38</v>
      </c>
      <c r="F168" s="761">
        <v>79</v>
      </c>
      <c r="G168" s="761" t="s">
        <v>68</v>
      </c>
      <c r="H168" s="761"/>
    </row>
    <row r="169" spans="1:8" s="738" customFormat="1" ht="26.25" customHeight="1" x14ac:dyDescent="0.25">
      <c r="A169" s="761">
        <v>142</v>
      </c>
      <c r="B169" s="761">
        <v>4</v>
      </c>
      <c r="C169" s="764" t="s">
        <v>6811</v>
      </c>
      <c r="D169" s="765" t="s">
        <v>56</v>
      </c>
      <c r="E169" s="765" t="s">
        <v>39</v>
      </c>
      <c r="F169" s="761">
        <v>100</v>
      </c>
      <c r="G169" s="740" t="s">
        <v>72</v>
      </c>
      <c r="H169" s="761"/>
    </row>
    <row r="170" spans="1:8" s="738" customFormat="1" ht="26.25" customHeight="1" x14ac:dyDescent="0.25">
      <c r="A170" s="761">
        <v>143</v>
      </c>
      <c r="B170" s="761">
        <v>5</v>
      </c>
      <c r="C170" s="764" t="s">
        <v>6812</v>
      </c>
      <c r="D170" s="765" t="s">
        <v>255</v>
      </c>
      <c r="E170" s="765" t="s">
        <v>40</v>
      </c>
      <c r="F170" s="761">
        <v>92</v>
      </c>
      <c r="G170" s="740" t="s">
        <v>72</v>
      </c>
      <c r="H170" s="761"/>
    </row>
    <row r="171" spans="1:8" s="738" customFormat="1" ht="26.25" customHeight="1" x14ac:dyDescent="0.25">
      <c r="A171" s="761">
        <v>144</v>
      </c>
      <c r="B171" s="761">
        <v>6</v>
      </c>
      <c r="C171" s="764" t="s">
        <v>6813</v>
      </c>
      <c r="D171" s="765" t="s">
        <v>77</v>
      </c>
      <c r="E171" s="765" t="s">
        <v>41</v>
      </c>
      <c r="F171" s="761">
        <v>86</v>
      </c>
      <c r="G171" s="740" t="s">
        <v>31</v>
      </c>
      <c r="H171" s="761"/>
    </row>
    <row r="172" spans="1:8" s="738" customFormat="1" ht="26.25" customHeight="1" x14ac:dyDescent="0.25">
      <c r="A172" s="761">
        <v>145</v>
      </c>
      <c r="B172" s="761">
        <v>7</v>
      </c>
      <c r="C172" s="764" t="s">
        <v>6814</v>
      </c>
      <c r="D172" s="765" t="s">
        <v>19</v>
      </c>
      <c r="E172" s="765" t="s">
        <v>45</v>
      </c>
      <c r="F172" s="761">
        <v>100</v>
      </c>
      <c r="G172" s="740" t="s">
        <v>72</v>
      </c>
      <c r="H172" s="761"/>
    </row>
    <row r="173" spans="1:8" s="738" customFormat="1" ht="26.25" customHeight="1" x14ac:dyDescent="0.25">
      <c r="A173" s="761">
        <v>146</v>
      </c>
      <c r="B173" s="761">
        <v>8</v>
      </c>
      <c r="C173" s="764" t="s">
        <v>6815</v>
      </c>
      <c r="D173" s="765" t="s">
        <v>90</v>
      </c>
      <c r="E173" s="765" t="s">
        <v>21</v>
      </c>
      <c r="F173" s="761">
        <v>80</v>
      </c>
      <c r="G173" s="740" t="s">
        <v>31</v>
      </c>
      <c r="H173" s="761"/>
    </row>
    <row r="174" spans="1:8" s="738" customFormat="1" ht="26.25" customHeight="1" x14ac:dyDescent="0.25">
      <c r="A174" s="761">
        <v>147</v>
      </c>
      <c r="B174" s="761">
        <v>9</v>
      </c>
      <c r="C174" s="764" t="s">
        <v>6816</v>
      </c>
      <c r="D174" s="765" t="s">
        <v>6817</v>
      </c>
      <c r="E174" s="765" t="s">
        <v>54</v>
      </c>
      <c r="F174" s="761">
        <v>81</v>
      </c>
      <c r="G174" s="740" t="s">
        <v>31</v>
      </c>
      <c r="H174" s="761"/>
    </row>
    <row r="175" spans="1:8" s="738" customFormat="1" ht="26.25" customHeight="1" x14ac:dyDescent="0.25">
      <c r="A175" s="761">
        <v>148</v>
      </c>
      <c r="B175" s="761">
        <v>10</v>
      </c>
      <c r="C175" s="764" t="s">
        <v>6818</v>
      </c>
      <c r="D175" s="765" t="s">
        <v>3387</v>
      </c>
      <c r="E175" s="765" t="s">
        <v>54</v>
      </c>
      <c r="F175" s="761">
        <v>93</v>
      </c>
      <c r="G175" s="740" t="s">
        <v>72</v>
      </c>
      <c r="H175" s="761"/>
    </row>
    <row r="176" spans="1:8" s="738" customFormat="1" ht="26.25" customHeight="1" x14ac:dyDescent="0.25">
      <c r="A176" s="761">
        <v>149</v>
      </c>
      <c r="B176" s="761">
        <v>11</v>
      </c>
      <c r="C176" s="764" t="s">
        <v>6819</v>
      </c>
      <c r="D176" s="765" t="s">
        <v>6820</v>
      </c>
      <c r="E176" s="765" t="s">
        <v>100</v>
      </c>
      <c r="F176" s="761">
        <v>80</v>
      </c>
      <c r="G176" s="740" t="s">
        <v>31</v>
      </c>
      <c r="H176" s="761"/>
    </row>
    <row r="177" spans="1:8" s="738" customFormat="1" ht="26.25" customHeight="1" x14ac:dyDescent="0.25">
      <c r="A177" s="761">
        <v>150</v>
      </c>
      <c r="B177" s="761">
        <v>12</v>
      </c>
      <c r="C177" s="764" t="s">
        <v>6821</v>
      </c>
      <c r="D177" s="765" t="s">
        <v>6822</v>
      </c>
      <c r="E177" s="765" t="s">
        <v>25</v>
      </c>
      <c r="F177" s="761">
        <v>80</v>
      </c>
      <c r="G177" s="740" t="s">
        <v>31</v>
      </c>
      <c r="H177" s="761"/>
    </row>
    <row r="178" spans="1:8" s="738" customFormat="1" ht="26.25" customHeight="1" x14ac:dyDescent="0.25">
      <c r="A178" s="761">
        <v>151</v>
      </c>
      <c r="B178" s="761">
        <v>13</v>
      </c>
      <c r="C178" s="764" t="s">
        <v>6823</v>
      </c>
      <c r="D178" s="765" t="s">
        <v>6824</v>
      </c>
      <c r="E178" s="765" t="s">
        <v>158</v>
      </c>
      <c r="F178" s="761">
        <v>81</v>
      </c>
      <c r="G178" s="740" t="s">
        <v>31</v>
      </c>
      <c r="H178" s="761"/>
    </row>
    <row r="179" spans="1:8" s="738" customFormat="1" ht="26.25" customHeight="1" x14ac:dyDescent="0.25">
      <c r="A179" s="761">
        <v>152</v>
      </c>
      <c r="B179" s="761">
        <v>14</v>
      </c>
      <c r="C179" s="764" t="s">
        <v>6825</v>
      </c>
      <c r="D179" s="765" t="s">
        <v>57</v>
      </c>
      <c r="E179" s="765" t="s">
        <v>158</v>
      </c>
      <c r="F179" s="761">
        <v>83</v>
      </c>
      <c r="G179" s="740" t="s">
        <v>31</v>
      </c>
      <c r="H179" s="761"/>
    </row>
    <row r="180" spans="1:8" s="738" customFormat="1" ht="26.25" customHeight="1" x14ac:dyDescent="0.25">
      <c r="A180" s="761">
        <v>153</v>
      </c>
      <c r="B180" s="761">
        <v>15</v>
      </c>
      <c r="C180" s="764" t="s">
        <v>6826</v>
      </c>
      <c r="D180" s="765" t="s">
        <v>6827</v>
      </c>
      <c r="E180" s="765" t="s">
        <v>26</v>
      </c>
      <c r="F180" s="761">
        <v>79</v>
      </c>
      <c r="G180" s="761" t="s">
        <v>68</v>
      </c>
      <c r="H180" s="761"/>
    </row>
    <row r="181" spans="1:8" s="738" customFormat="1" ht="26.25" customHeight="1" x14ac:dyDescent="0.25">
      <c r="A181" s="761">
        <v>154</v>
      </c>
      <c r="B181" s="761">
        <v>16</v>
      </c>
      <c r="C181" s="764" t="s">
        <v>6828</v>
      </c>
      <c r="D181" s="765" t="s">
        <v>18</v>
      </c>
      <c r="E181" s="765" t="s">
        <v>26</v>
      </c>
      <c r="F181" s="761">
        <v>82</v>
      </c>
      <c r="G181" s="761" t="s">
        <v>31</v>
      </c>
      <c r="H181" s="761"/>
    </row>
    <row r="182" spans="1:8" s="738" customFormat="1" ht="26.25" customHeight="1" x14ac:dyDescent="0.25">
      <c r="A182" s="761">
        <v>155</v>
      </c>
      <c r="B182" s="761">
        <v>17</v>
      </c>
      <c r="C182" s="764" t="s">
        <v>6829</v>
      </c>
      <c r="D182" s="765" t="s">
        <v>6830</v>
      </c>
      <c r="E182" s="765" t="s">
        <v>180</v>
      </c>
      <c r="F182" s="761">
        <v>84</v>
      </c>
      <c r="G182" s="761" t="s">
        <v>31</v>
      </c>
      <c r="H182" s="761"/>
    </row>
    <row r="183" spans="1:8" s="738" customFormat="1" ht="26.25" customHeight="1" x14ac:dyDescent="0.25">
      <c r="A183" s="761">
        <v>156</v>
      </c>
      <c r="B183" s="761">
        <v>18</v>
      </c>
      <c r="C183" s="764" t="s">
        <v>6831</v>
      </c>
      <c r="D183" s="765" t="s">
        <v>6832</v>
      </c>
      <c r="E183" s="765" t="s">
        <v>9</v>
      </c>
      <c r="F183" s="761">
        <v>100</v>
      </c>
      <c r="G183" s="740" t="s">
        <v>72</v>
      </c>
      <c r="H183" s="761"/>
    </row>
    <row r="184" spans="1:8" s="738" customFormat="1" ht="26.25" customHeight="1" x14ac:dyDescent="0.25">
      <c r="A184" s="761">
        <v>157</v>
      </c>
      <c r="B184" s="761">
        <v>19</v>
      </c>
      <c r="C184" s="764" t="s">
        <v>6833</v>
      </c>
      <c r="D184" s="765" t="s">
        <v>126</v>
      </c>
      <c r="E184" s="765" t="s">
        <v>10</v>
      </c>
      <c r="F184" s="761">
        <v>79</v>
      </c>
      <c r="G184" s="761" t="s">
        <v>68</v>
      </c>
      <c r="H184" s="761"/>
    </row>
    <row r="185" spans="1:8" s="738" customFormat="1" ht="26.25" customHeight="1" x14ac:dyDescent="0.25">
      <c r="A185" s="761">
        <v>158</v>
      </c>
      <c r="B185" s="761">
        <v>20</v>
      </c>
      <c r="C185" s="764" t="s">
        <v>6834</v>
      </c>
      <c r="D185" s="765" t="s">
        <v>46</v>
      </c>
      <c r="E185" s="765" t="s">
        <v>81</v>
      </c>
      <c r="F185" s="761">
        <v>95</v>
      </c>
      <c r="G185" s="740" t="s">
        <v>72</v>
      </c>
      <c r="H185" s="761"/>
    </row>
    <row r="186" spans="1:8" s="738" customFormat="1" ht="26.25" customHeight="1" x14ac:dyDescent="0.25">
      <c r="A186" s="761">
        <v>159</v>
      </c>
      <c r="B186" s="761">
        <v>21</v>
      </c>
      <c r="C186" s="764" t="s">
        <v>6835</v>
      </c>
      <c r="D186" s="765" t="s">
        <v>740</v>
      </c>
      <c r="E186" s="765" t="s">
        <v>855</v>
      </c>
      <c r="F186" s="761">
        <v>93</v>
      </c>
      <c r="G186" s="740" t="s">
        <v>72</v>
      </c>
      <c r="H186" s="761"/>
    </row>
    <row r="187" spans="1:8" s="738" customFormat="1" ht="26.25" customHeight="1" x14ac:dyDescent="0.25">
      <c r="A187" s="761">
        <v>160</v>
      </c>
      <c r="B187" s="761">
        <v>22</v>
      </c>
      <c r="C187" s="764" t="s">
        <v>6836</v>
      </c>
      <c r="D187" s="765" t="s">
        <v>19</v>
      </c>
      <c r="E187" s="765" t="s">
        <v>60</v>
      </c>
      <c r="F187" s="761">
        <v>83</v>
      </c>
      <c r="G187" s="761" t="s">
        <v>31</v>
      </c>
      <c r="H187" s="761"/>
    </row>
    <row r="188" spans="1:8" s="738" customFormat="1" ht="26.25" customHeight="1" x14ac:dyDescent="0.25">
      <c r="A188" s="761">
        <v>161</v>
      </c>
      <c r="B188" s="761">
        <v>23</v>
      </c>
      <c r="C188" s="764" t="s">
        <v>5737</v>
      </c>
      <c r="D188" s="765" t="s">
        <v>5738</v>
      </c>
      <c r="E188" s="765" t="s">
        <v>17</v>
      </c>
      <c r="F188" s="761">
        <v>82</v>
      </c>
      <c r="G188" s="761" t="s">
        <v>31</v>
      </c>
      <c r="H188" s="761"/>
    </row>
    <row r="189" spans="1:8" s="738" customFormat="1" ht="26.25" customHeight="1" x14ac:dyDescent="0.25">
      <c r="A189" s="761">
        <v>162</v>
      </c>
      <c r="B189" s="761">
        <v>24</v>
      </c>
      <c r="C189" s="764" t="s">
        <v>6837</v>
      </c>
      <c r="D189" s="765" t="s">
        <v>408</v>
      </c>
      <c r="E189" s="765" t="s">
        <v>61</v>
      </c>
      <c r="F189" s="761">
        <v>93</v>
      </c>
      <c r="G189" s="740" t="s">
        <v>72</v>
      </c>
      <c r="H189" s="761"/>
    </row>
    <row r="190" spans="1:8" s="738" customFormat="1" ht="26.25" customHeight="1" x14ac:dyDescent="0.25">
      <c r="A190" s="761">
        <v>163</v>
      </c>
      <c r="B190" s="761">
        <v>25</v>
      </c>
      <c r="C190" s="764" t="s">
        <v>6838</v>
      </c>
      <c r="D190" s="765" t="s">
        <v>62</v>
      </c>
      <c r="E190" s="765" t="s">
        <v>119</v>
      </c>
      <c r="F190" s="761">
        <v>93</v>
      </c>
      <c r="G190" s="740" t="s">
        <v>72</v>
      </c>
      <c r="H190" s="761"/>
    </row>
    <row r="191" spans="1:8" s="738" customFormat="1" ht="26.25" customHeight="1" x14ac:dyDescent="0.25">
      <c r="A191" s="761">
        <v>164</v>
      </c>
      <c r="B191" s="761">
        <v>26</v>
      </c>
      <c r="C191" s="764" t="s">
        <v>6839</v>
      </c>
      <c r="D191" s="765" t="s">
        <v>6840</v>
      </c>
      <c r="E191" s="765" t="s">
        <v>2514</v>
      </c>
      <c r="F191" s="761">
        <v>80</v>
      </c>
      <c r="G191" s="761" t="s">
        <v>31</v>
      </c>
      <c r="H191" s="761"/>
    </row>
    <row r="192" spans="1:8" s="738" customFormat="1" ht="26.25" customHeight="1" x14ac:dyDescent="0.25">
      <c r="A192" s="761"/>
      <c r="B192" s="761"/>
      <c r="C192" s="762" t="s">
        <v>6841</v>
      </c>
      <c r="D192" s="762"/>
      <c r="E192" s="762"/>
      <c r="F192" s="762"/>
      <c r="G192" s="762"/>
      <c r="H192" s="763"/>
    </row>
    <row r="193" spans="1:8" s="738" customFormat="1" ht="26.25" customHeight="1" x14ac:dyDescent="0.25">
      <c r="A193" s="761">
        <v>165</v>
      </c>
      <c r="B193" s="761">
        <v>1</v>
      </c>
      <c r="C193" s="764" t="s">
        <v>6842</v>
      </c>
      <c r="D193" s="765" t="s">
        <v>426</v>
      </c>
      <c r="E193" s="765" t="s">
        <v>154</v>
      </c>
      <c r="F193" s="761">
        <v>80</v>
      </c>
      <c r="G193" s="761" t="s">
        <v>31</v>
      </c>
      <c r="H193" s="761"/>
    </row>
    <row r="194" spans="1:8" s="738" customFormat="1" ht="26.25" customHeight="1" x14ac:dyDescent="0.25">
      <c r="A194" s="761">
        <v>166</v>
      </c>
      <c r="B194" s="761">
        <v>2</v>
      </c>
      <c r="C194" s="764" t="s">
        <v>6843</v>
      </c>
      <c r="D194" s="765" t="s">
        <v>1275</v>
      </c>
      <c r="E194" s="765" t="s">
        <v>47</v>
      </c>
      <c r="F194" s="761">
        <v>80</v>
      </c>
      <c r="G194" s="761" t="s">
        <v>31</v>
      </c>
      <c r="H194" s="761"/>
    </row>
    <row r="195" spans="1:8" s="738" customFormat="1" ht="26.25" customHeight="1" x14ac:dyDescent="0.25">
      <c r="A195" s="761">
        <v>167</v>
      </c>
      <c r="B195" s="761">
        <v>3</v>
      </c>
      <c r="C195" s="764" t="s">
        <v>6844</v>
      </c>
      <c r="D195" s="765" t="s">
        <v>6845</v>
      </c>
      <c r="E195" s="765" t="s">
        <v>21</v>
      </c>
      <c r="F195" s="761">
        <v>84</v>
      </c>
      <c r="G195" s="761" t="s">
        <v>31</v>
      </c>
      <c r="H195" s="761"/>
    </row>
    <row r="196" spans="1:8" s="738" customFormat="1" ht="26.25" customHeight="1" x14ac:dyDescent="0.25">
      <c r="A196" s="761">
        <v>168</v>
      </c>
      <c r="B196" s="761">
        <v>4</v>
      </c>
      <c r="C196" s="764" t="s">
        <v>6846</v>
      </c>
      <c r="D196" s="765" t="s">
        <v>2696</v>
      </c>
      <c r="E196" s="765" t="s">
        <v>60</v>
      </c>
      <c r="F196" s="761">
        <v>65</v>
      </c>
      <c r="G196" s="761" t="s">
        <v>68</v>
      </c>
      <c r="H196" s="761"/>
    </row>
    <row r="197" spans="1:8" s="738" customFormat="1" ht="26.25" customHeight="1" x14ac:dyDescent="0.25">
      <c r="A197" s="761"/>
      <c r="B197" s="761"/>
      <c r="C197" s="762" t="s">
        <v>6847</v>
      </c>
      <c r="D197" s="762"/>
      <c r="E197" s="762"/>
      <c r="F197" s="762"/>
      <c r="G197" s="762"/>
      <c r="H197" s="763"/>
    </row>
    <row r="198" spans="1:8" s="738" customFormat="1" ht="26.25" customHeight="1" x14ac:dyDescent="0.25">
      <c r="A198" s="761">
        <v>169</v>
      </c>
      <c r="B198" s="761">
        <v>1</v>
      </c>
      <c r="C198" s="764" t="s">
        <v>6848</v>
      </c>
      <c r="D198" s="765" t="s">
        <v>6849</v>
      </c>
      <c r="E198" s="765" t="s">
        <v>34</v>
      </c>
      <c r="F198" s="761">
        <v>98</v>
      </c>
      <c r="G198" s="740" t="s">
        <v>72</v>
      </c>
      <c r="H198" s="761"/>
    </row>
    <row r="199" spans="1:8" s="738" customFormat="1" ht="26.25" customHeight="1" x14ac:dyDescent="0.25">
      <c r="A199" s="761">
        <v>170</v>
      </c>
      <c r="B199" s="761">
        <v>2</v>
      </c>
      <c r="C199" s="764" t="s">
        <v>6850</v>
      </c>
      <c r="D199" s="765" t="s">
        <v>6851</v>
      </c>
      <c r="E199" s="765" t="s">
        <v>59</v>
      </c>
      <c r="F199" s="761">
        <v>93</v>
      </c>
      <c r="G199" s="740" t="s">
        <v>72</v>
      </c>
      <c r="H199" s="761"/>
    </row>
    <row r="200" spans="1:8" s="738" customFormat="1" ht="26.25" customHeight="1" x14ac:dyDescent="0.25">
      <c r="A200" s="761">
        <v>171</v>
      </c>
      <c r="B200" s="761">
        <v>3</v>
      </c>
      <c r="C200" s="764" t="s">
        <v>6852</v>
      </c>
      <c r="D200" s="765" t="s">
        <v>6853</v>
      </c>
      <c r="E200" s="765" t="s">
        <v>60</v>
      </c>
      <c r="F200" s="761">
        <v>72</v>
      </c>
      <c r="G200" s="761" t="s">
        <v>68</v>
      </c>
      <c r="H200" s="761"/>
    </row>
    <row r="201" spans="1:8" s="738" customFormat="1" x14ac:dyDescent="0.25">
      <c r="A201" s="754"/>
      <c r="C201" s="759"/>
      <c r="F201" s="759"/>
      <c r="G201" s="754"/>
      <c r="H201" s="759"/>
    </row>
    <row r="202" spans="1:8" s="738" customFormat="1" x14ac:dyDescent="0.25">
      <c r="A202" s="735" t="s">
        <v>6090</v>
      </c>
      <c r="C202" s="759"/>
      <c r="F202" s="759"/>
      <c r="G202" s="754"/>
      <c r="H202" s="759"/>
    </row>
    <row r="203" spans="1:8" s="738" customFormat="1" ht="31.5" x14ac:dyDescent="0.25">
      <c r="A203" s="760" t="s">
        <v>105</v>
      </c>
      <c r="B203" s="760" t="s">
        <v>105</v>
      </c>
      <c r="C203" s="760" t="s">
        <v>6557</v>
      </c>
      <c r="D203" s="760" t="s">
        <v>6558</v>
      </c>
      <c r="E203" s="760" t="s">
        <v>6559</v>
      </c>
      <c r="F203" s="739" t="s">
        <v>6560</v>
      </c>
      <c r="G203" s="760" t="s">
        <v>6561</v>
      </c>
      <c r="H203" s="760" t="s">
        <v>6562</v>
      </c>
    </row>
    <row r="204" spans="1:8" s="738" customFormat="1" ht="26.25" customHeight="1" x14ac:dyDescent="0.25">
      <c r="A204" s="761"/>
      <c r="B204" s="761"/>
      <c r="C204" s="762" t="s">
        <v>6854</v>
      </c>
      <c r="D204" s="762"/>
      <c r="E204" s="762"/>
      <c r="F204" s="762"/>
      <c r="G204" s="762"/>
      <c r="H204" s="763"/>
    </row>
    <row r="205" spans="1:8" s="738" customFormat="1" ht="26.25" customHeight="1" x14ac:dyDescent="0.25">
      <c r="A205" s="761">
        <v>172</v>
      </c>
      <c r="B205" s="761">
        <v>1</v>
      </c>
      <c r="C205" s="764" t="s">
        <v>6855</v>
      </c>
      <c r="D205" s="765" t="s">
        <v>126</v>
      </c>
      <c r="E205" s="765" t="s">
        <v>34</v>
      </c>
      <c r="F205" s="761">
        <v>96</v>
      </c>
      <c r="G205" s="740" t="s">
        <v>72</v>
      </c>
      <c r="H205" s="761"/>
    </row>
    <row r="206" spans="1:8" s="738" customFormat="1" ht="26.25" customHeight="1" x14ac:dyDescent="0.25">
      <c r="A206" s="761">
        <v>173</v>
      </c>
      <c r="B206" s="761">
        <v>2</v>
      </c>
      <c r="C206" s="764" t="s">
        <v>6856</v>
      </c>
      <c r="D206" s="765" t="s">
        <v>6857</v>
      </c>
      <c r="E206" s="765" t="s">
        <v>6858</v>
      </c>
      <c r="F206" s="761">
        <v>55</v>
      </c>
      <c r="G206" s="761" t="s">
        <v>96</v>
      </c>
      <c r="H206" s="761"/>
    </row>
    <row r="207" spans="1:8" s="738" customFormat="1" ht="26.25" customHeight="1" x14ac:dyDescent="0.25">
      <c r="A207" s="761">
        <v>174</v>
      </c>
      <c r="B207" s="761">
        <v>3</v>
      </c>
      <c r="C207" s="764" t="s">
        <v>6859</v>
      </c>
      <c r="D207" s="765" t="s">
        <v>6860</v>
      </c>
      <c r="E207" s="765" t="s">
        <v>6861</v>
      </c>
      <c r="F207" s="761">
        <v>67</v>
      </c>
      <c r="G207" s="761" t="s">
        <v>68</v>
      </c>
      <c r="H207" s="761"/>
    </row>
    <row r="208" spans="1:8" s="738" customFormat="1" ht="26.25" customHeight="1" x14ac:dyDescent="0.25">
      <c r="A208" s="761">
        <v>175</v>
      </c>
      <c r="B208" s="761">
        <v>4</v>
      </c>
      <c r="C208" s="764" t="s">
        <v>6862</v>
      </c>
      <c r="D208" s="765" t="s">
        <v>6863</v>
      </c>
      <c r="E208" s="765" t="s">
        <v>6864</v>
      </c>
      <c r="F208" s="761">
        <v>65</v>
      </c>
      <c r="G208" s="761" t="s">
        <v>68</v>
      </c>
      <c r="H208" s="761"/>
    </row>
    <row r="209" spans="1:8" s="738" customFormat="1" ht="26.25" customHeight="1" x14ac:dyDescent="0.25">
      <c r="A209" s="761">
        <v>176</v>
      </c>
      <c r="B209" s="761">
        <v>5</v>
      </c>
      <c r="C209" s="764" t="s">
        <v>6865</v>
      </c>
      <c r="D209" s="765" t="s">
        <v>6866</v>
      </c>
      <c r="E209" s="765" t="s">
        <v>6867</v>
      </c>
      <c r="F209" s="761">
        <v>65</v>
      </c>
      <c r="G209" s="761" t="s">
        <v>68</v>
      </c>
      <c r="H209" s="761"/>
    </row>
    <row r="210" spans="1:8" s="738" customFormat="1" ht="26.25" customHeight="1" x14ac:dyDescent="0.25">
      <c r="A210" s="761">
        <v>177</v>
      </c>
      <c r="B210" s="761">
        <v>6</v>
      </c>
      <c r="C210" s="764" t="s">
        <v>6868</v>
      </c>
      <c r="D210" s="765" t="s">
        <v>6869</v>
      </c>
      <c r="E210" s="765" t="s">
        <v>6749</v>
      </c>
      <c r="F210" s="761">
        <v>65</v>
      </c>
      <c r="G210" s="761" t="s">
        <v>68</v>
      </c>
      <c r="H210" s="761"/>
    </row>
    <row r="211" spans="1:8" s="738" customFormat="1" ht="26.25" customHeight="1" x14ac:dyDescent="0.25">
      <c r="A211" s="761">
        <v>178</v>
      </c>
      <c r="B211" s="761">
        <v>7</v>
      </c>
      <c r="C211" s="764" t="s">
        <v>6870</v>
      </c>
      <c r="D211" s="765" t="s">
        <v>6871</v>
      </c>
      <c r="E211" s="765" t="s">
        <v>6872</v>
      </c>
      <c r="F211" s="761">
        <v>68</v>
      </c>
      <c r="G211" s="761" t="s">
        <v>68</v>
      </c>
      <c r="H211" s="761"/>
    </row>
    <row r="212" spans="1:8" s="738" customFormat="1" ht="26.25" customHeight="1" x14ac:dyDescent="0.25">
      <c r="A212" s="761">
        <v>179</v>
      </c>
      <c r="B212" s="761">
        <v>8</v>
      </c>
      <c r="C212" s="764" t="s">
        <v>6873</v>
      </c>
      <c r="D212" s="765" t="s">
        <v>6874</v>
      </c>
      <c r="E212" s="765" t="s">
        <v>6875</v>
      </c>
      <c r="F212" s="761">
        <v>70</v>
      </c>
      <c r="G212" s="761" t="s">
        <v>68</v>
      </c>
      <c r="H212" s="761"/>
    </row>
    <row r="213" spans="1:8" s="738" customFormat="1" ht="26.25" customHeight="1" x14ac:dyDescent="0.25">
      <c r="A213" s="761">
        <v>180</v>
      </c>
      <c r="B213" s="761">
        <v>9</v>
      </c>
      <c r="C213" s="764" t="s">
        <v>6876</v>
      </c>
      <c r="D213" s="765" t="s">
        <v>6877</v>
      </c>
      <c r="E213" s="765" t="s">
        <v>6878</v>
      </c>
      <c r="F213" s="761">
        <v>70</v>
      </c>
      <c r="G213" s="761" t="s">
        <v>68</v>
      </c>
      <c r="H213" s="761"/>
    </row>
    <row r="214" spans="1:8" s="738" customFormat="1" ht="31.5" x14ac:dyDescent="0.25">
      <c r="A214" s="761">
        <v>181</v>
      </c>
      <c r="B214" s="761">
        <v>10</v>
      </c>
      <c r="C214" s="764" t="s">
        <v>6879</v>
      </c>
      <c r="D214" s="765" t="s">
        <v>6880</v>
      </c>
      <c r="E214" s="765" t="s">
        <v>6881</v>
      </c>
      <c r="F214" s="766" t="s">
        <v>268</v>
      </c>
      <c r="G214" s="766"/>
      <c r="H214" s="761" t="s">
        <v>6981</v>
      </c>
    </row>
    <row r="215" spans="1:8" s="738" customFormat="1" ht="26.25" customHeight="1" x14ac:dyDescent="0.25">
      <c r="A215" s="761">
        <v>182</v>
      </c>
      <c r="B215" s="761">
        <v>11</v>
      </c>
      <c r="C215" s="764" t="s">
        <v>6882</v>
      </c>
      <c r="D215" s="765" t="s">
        <v>6883</v>
      </c>
      <c r="E215" s="765" t="s">
        <v>6884</v>
      </c>
      <c r="F215" s="761">
        <v>65</v>
      </c>
      <c r="G215" s="761" t="s">
        <v>68</v>
      </c>
      <c r="H215" s="761"/>
    </row>
    <row r="216" spans="1:8" s="738" customFormat="1" x14ac:dyDescent="0.25">
      <c r="A216" s="761">
        <v>183</v>
      </c>
      <c r="B216" s="761">
        <v>12</v>
      </c>
      <c r="C216" s="764" t="s">
        <v>6885</v>
      </c>
      <c r="D216" s="765" t="s">
        <v>6886</v>
      </c>
      <c r="E216" s="765" t="s">
        <v>95</v>
      </c>
      <c r="F216" s="761">
        <v>0</v>
      </c>
      <c r="G216" s="761" t="s">
        <v>267</v>
      </c>
      <c r="H216" s="761" t="s">
        <v>2341</v>
      </c>
    </row>
    <row r="217" spans="1:8" s="738" customFormat="1" ht="26.25" customHeight="1" x14ac:dyDescent="0.25">
      <c r="A217" s="761">
        <v>184</v>
      </c>
      <c r="B217" s="761">
        <v>13</v>
      </c>
      <c r="C217" s="764" t="s">
        <v>6887</v>
      </c>
      <c r="D217" s="765" t="s">
        <v>6888</v>
      </c>
      <c r="E217" s="765" t="s">
        <v>6889</v>
      </c>
      <c r="F217" s="761">
        <v>70</v>
      </c>
      <c r="G217" s="761" t="s">
        <v>68</v>
      </c>
      <c r="H217" s="761"/>
    </row>
    <row r="218" spans="1:8" s="738" customFormat="1" ht="26.25" customHeight="1" x14ac:dyDescent="0.25">
      <c r="A218" s="761">
        <v>185</v>
      </c>
      <c r="B218" s="761">
        <v>14</v>
      </c>
      <c r="C218" s="764" t="s">
        <v>6890</v>
      </c>
      <c r="D218" s="765" t="s">
        <v>6891</v>
      </c>
      <c r="E218" s="765" t="s">
        <v>6892</v>
      </c>
      <c r="F218" s="761">
        <v>60</v>
      </c>
      <c r="G218" s="761" t="s">
        <v>96</v>
      </c>
      <c r="H218" s="761"/>
    </row>
    <row r="219" spans="1:8" s="738" customFormat="1" ht="26.25" customHeight="1" x14ac:dyDescent="0.25">
      <c r="A219" s="761">
        <v>186</v>
      </c>
      <c r="B219" s="761">
        <v>15</v>
      </c>
      <c r="C219" s="764" t="s">
        <v>6893</v>
      </c>
      <c r="D219" s="765" t="s">
        <v>6894</v>
      </c>
      <c r="E219" s="765" t="s">
        <v>6895</v>
      </c>
      <c r="F219" s="761">
        <v>70</v>
      </c>
      <c r="G219" s="761" t="s">
        <v>68</v>
      </c>
      <c r="H219" s="761"/>
    </row>
    <row r="220" spans="1:8" s="738" customFormat="1" ht="26.25" customHeight="1" x14ac:dyDescent="0.25">
      <c r="A220" s="761">
        <v>187</v>
      </c>
      <c r="B220" s="761">
        <v>16</v>
      </c>
      <c r="C220" s="764" t="s">
        <v>6896</v>
      </c>
      <c r="D220" s="765" t="s">
        <v>6897</v>
      </c>
      <c r="E220" s="765" t="s">
        <v>6898</v>
      </c>
      <c r="F220" s="761">
        <v>65</v>
      </c>
      <c r="G220" s="761" t="s">
        <v>68</v>
      </c>
      <c r="H220" s="761"/>
    </row>
    <row r="221" spans="1:8" s="738" customFormat="1" ht="26.25" customHeight="1" x14ac:dyDescent="0.25">
      <c r="A221" s="761">
        <v>188</v>
      </c>
      <c r="B221" s="761">
        <v>17</v>
      </c>
      <c r="C221" s="764" t="s">
        <v>6899</v>
      </c>
      <c r="D221" s="765" t="s">
        <v>6900</v>
      </c>
      <c r="E221" s="765" t="s">
        <v>6901</v>
      </c>
      <c r="F221" s="761">
        <v>65</v>
      </c>
      <c r="G221" s="761" t="s">
        <v>68</v>
      </c>
      <c r="H221" s="761"/>
    </row>
    <row r="222" spans="1:8" s="738" customFormat="1" ht="26.25" customHeight="1" x14ac:dyDescent="0.25">
      <c r="A222" s="761">
        <v>189</v>
      </c>
      <c r="B222" s="761">
        <v>18</v>
      </c>
      <c r="C222" s="764" t="s">
        <v>6902</v>
      </c>
      <c r="D222" s="765" t="s">
        <v>6903</v>
      </c>
      <c r="E222" s="767" t="s">
        <v>6904</v>
      </c>
      <c r="F222" s="761">
        <v>65</v>
      </c>
      <c r="G222" s="761" t="s">
        <v>68</v>
      </c>
      <c r="H222" s="763"/>
    </row>
    <row r="223" spans="1:8" s="738" customFormat="1" ht="26.25" customHeight="1" x14ac:dyDescent="0.25">
      <c r="A223" s="761">
        <v>190</v>
      </c>
      <c r="B223" s="761">
        <v>19</v>
      </c>
      <c r="C223" s="764" t="s">
        <v>6905</v>
      </c>
      <c r="D223" s="765" t="s">
        <v>6906</v>
      </c>
      <c r="E223" s="765" t="s">
        <v>6881</v>
      </c>
      <c r="F223" s="761">
        <v>65</v>
      </c>
      <c r="G223" s="761" t="s">
        <v>68</v>
      </c>
      <c r="H223" s="763"/>
    </row>
    <row r="224" spans="1:8" s="738" customFormat="1" ht="26.25" customHeight="1" x14ac:dyDescent="0.25">
      <c r="A224" s="761">
        <v>191</v>
      </c>
      <c r="B224" s="761">
        <v>20</v>
      </c>
      <c r="C224" s="764" t="s">
        <v>6907</v>
      </c>
      <c r="D224" s="765" t="s">
        <v>6908</v>
      </c>
      <c r="E224" s="765" t="s">
        <v>6909</v>
      </c>
      <c r="F224" s="761">
        <v>65</v>
      </c>
      <c r="G224" s="761" t="s">
        <v>68</v>
      </c>
      <c r="H224" s="763"/>
    </row>
    <row r="225" spans="1:9" s="738" customFormat="1" ht="26.25" customHeight="1" x14ac:dyDescent="0.25">
      <c r="A225" s="761">
        <v>192</v>
      </c>
      <c r="B225" s="761">
        <v>21</v>
      </c>
      <c r="C225" s="764" t="s">
        <v>6910</v>
      </c>
      <c r="D225" s="765" t="s">
        <v>6911</v>
      </c>
      <c r="E225" s="765" t="s">
        <v>6912</v>
      </c>
      <c r="F225" s="766" t="s">
        <v>268</v>
      </c>
      <c r="G225" s="766"/>
      <c r="H225" s="761" t="s">
        <v>6913</v>
      </c>
    </row>
    <row r="226" spans="1:9" s="738" customFormat="1" ht="26.25" customHeight="1" x14ac:dyDescent="0.25">
      <c r="A226" s="761">
        <v>193</v>
      </c>
      <c r="B226" s="761">
        <v>22</v>
      </c>
      <c r="C226" s="764" t="s">
        <v>6914</v>
      </c>
      <c r="D226" s="765" t="s">
        <v>364</v>
      </c>
      <c r="E226" s="765" t="s">
        <v>6915</v>
      </c>
      <c r="F226" s="761">
        <v>94</v>
      </c>
      <c r="G226" s="740" t="s">
        <v>72</v>
      </c>
      <c r="H226" s="763"/>
    </row>
    <row r="227" spans="1:9" s="738" customFormat="1" ht="26.25" customHeight="1" x14ac:dyDescent="0.25">
      <c r="A227" s="761"/>
      <c r="B227" s="761"/>
      <c r="C227" s="762" t="s">
        <v>6916</v>
      </c>
      <c r="D227" s="762"/>
      <c r="E227" s="762"/>
      <c r="F227" s="762"/>
      <c r="G227" s="762"/>
      <c r="H227" s="763"/>
    </row>
    <row r="228" spans="1:9" s="754" customFormat="1" ht="26.25" customHeight="1" x14ac:dyDescent="0.25">
      <c r="A228" s="761">
        <v>194</v>
      </c>
      <c r="B228" s="761">
        <v>1</v>
      </c>
      <c r="C228" s="764" t="s">
        <v>6917</v>
      </c>
      <c r="D228" s="768" t="s">
        <v>6918</v>
      </c>
      <c r="E228" s="768" t="s">
        <v>6919</v>
      </c>
      <c r="F228" s="761">
        <v>70</v>
      </c>
      <c r="G228" s="761" t="s">
        <v>68</v>
      </c>
      <c r="H228" s="761"/>
      <c r="I228" s="738"/>
    </row>
    <row r="229" spans="1:9" s="754" customFormat="1" ht="26.25" customHeight="1" x14ac:dyDescent="0.25">
      <c r="A229" s="761">
        <v>195</v>
      </c>
      <c r="B229" s="761">
        <v>2</v>
      </c>
      <c r="C229" s="764" t="s">
        <v>6920</v>
      </c>
      <c r="D229" s="768" t="s">
        <v>6921</v>
      </c>
      <c r="E229" s="768" t="s">
        <v>6922</v>
      </c>
      <c r="F229" s="766" t="s">
        <v>268</v>
      </c>
      <c r="G229" s="766"/>
      <c r="H229" s="761" t="s">
        <v>6913</v>
      </c>
      <c r="I229" s="738"/>
    </row>
    <row r="230" spans="1:9" s="754" customFormat="1" ht="26.25" customHeight="1" x14ac:dyDescent="0.25">
      <c r="A230" s="761">
        <v>196</v>
      </c>
      <c r="B230" s="761">
        <v>3</v>
      </c>
      <c r="C230" s="764" t="s">
        <v>6923</v>
      </c>
      <c r="D230" s="768" t="s">
        <v>6924</v>
      </c>
      <c r="E230" s="768" t="s">
        <v>6925</v>
      </c>
      <c r="F230" s="766" t="s">
        <v>268</v>
      </c>
      <c r="G230" s="766"/>
      <c r="H230" s="761" t="s">
        <v>6913</v>
      </c>
      <c r="I230" s="738"/>
    </row>
    <row r="231" spans="1:9" s="754" customFormat="1" ht="26.25" customHeight="1" x14ac:dyDescent="0.25">
      <c r="A231" s="761">
        <v>197</v>
      </c>
      <c r="B231" s="761">
        <v>4</v>
      </c>
      <c r="C231" s="764" t="s">
        <v>6926</v>
      </c>
      <c r="D231" s="768" t="s">
        <v>6927</v>
      </c>
      <c r="E231" s="768" t="s">
        <v>6743</v>
      </c>
      <c r="F231" s="766" t="s">
        <v>268</v>
      </c>
      <c r="G231" s="766"/>
      <c r="H231" s="761" t="s">
        <v>6913</v>
      </c>
      <c r="I231" s="738"/>
    </row>
    <row r="232" spans="1:9" s="754" customFormat="1" ht="26.25" customHeight="1" x14ac:dyDescent="0.25">
      <c r="A232" s="761">
        <v>198</v>
      </c>
      <c r="B232" s="761">
        <v>5</v>
      </c>
      <c r="C232" s="764" t="s">
        <v>6928</v>
      </c>
      <c r="D232" s="768" t="s">
        <v>6929</v>
      </c>
      <c r="E232" s="768" t="s">
        <v>6930</v>
      </c>
      <c r="F232" s="766" t="s">
        <v>268</v>
      </c>
      <c r="G232" s="766"/>
      <c r="H232" s="761" t="s">
        <v>6913</v>
      </c>
      <c r="I232" s="738"/>
    </row>
    <row r="233" spans="1:9" s="754" customFormat="1" ht="31.5" x14ac:dyDescent="0.25">
      <c r="A233" s="761">
        <v>199</v>
      </c>
      <c r="B233" s="761">
        <v>6</v>
      </c>
      <c r="C233" s="764" t="s">
        <v>6931</v>
      </c>
      <c r="D233" s="768" t="s">
        <v>6932</v>
      </c>
      <c r="E233" s="768" t="s">
        <v>6933</v>
      </c>
      <c r="F233" s="766" t="s">
        <v>268</v>
      </c>
      <c r="G233" s="766"/>
      <c r="H233" s="761" t="s">
        <v>6981</v>
      </c>
      <c r="I233" s="738"/>
    </row>
    <row r="234" spans="1:9" s="754" customFormat="1" ht="31.5" x14ac:dyDescent="0.25">
      <c r="A234" s="761">
        <v>200</v>
      </c>
      <c r="B234" s="761">
        <v>7</v>
      </c>
      <c r="C234" s="764" t="s">
        <v>6934</v>
      </c>
      <c r="D234" s="768" t="s">
        <v>6935</v>
      </c>
      <c r="E234" s="768" t="s">
        <v>6936</v>
      </c>
      <c r="F234" s="766" t="s">
        <v>268</v>
      </c>
      <c r="G234" s="766"/>
      <c r="H234" s="761" t="s">
        <v>6981</v>
      </c>
      <c r="I234" s="738"/>
    </row>
    <row r="235" spans="1:9" s="754" customFormat="1" ht="26.25" customHeight="1" x14ac:dyDescent="0.25">
      <c r="A235" s="761">
        <v>201</v>
      </c>
      <c r="B235" s="761">
        <v>8</v>
      </c>
      <c r="C235" s="764" t="s">
        <v>6937</v>
      </c>
      <c r="D235" s="768" t="s">
        <v>6938</v>
      </c>
      <c r="E235" s="768" t="s">
        <v>6939</v>
      </c>
      <c r="F235" s="761">
        <v>68</v>
      </c>
      <c r="G235" s="761" t="s">
        <v>68</v>
      </c>
      <c r="H235" s="761"/>
      <c r="I235" s="738"/>
    </row>
    <row r="236" spans="1:9" s="754" customFormat="1" ht="26.25" customHeight="1" x14ac:dyDescent="0.25">
      <c r="A236" s="761">
        <v>202</v>
      </c>
      <c r="B236" s="761">
        <v>9</v>
      </c>
      <c r="C236" s="764" t="s">
        <v>6940</v>
      </c>
      <c r="D236" s="768" t="s">
        <v>6941</v>
      </c>
      <c r="E236" s="768" t="s">
        <v>6942</v>
      </c>
      <c r="F236" s="761">
        <v>68</v>
      </c>
      <c r="G236" s="761" t="s">
        <v>68</v>
      </c>
      <c r="H236" s="761"/>
      <c r="I236" s="738"/>
    </row>
    <row r="237" spans="1:9" s="754" customFormat="1" ht="26.25" customHeight="1" x14ac:dyDescent="0.25">
      <c r="A237" s="761">
        <v>203</v>
      </c>
      <c r="B237" s="761">
        <v>10</v>
      </c>
      <c r="C237" s="764" t="s">
        <v>6943</v>
      </c>
      <c r="D237" s="768" t="s">
        <v>6944</v>
      </c>
      <c r="E237" s="768" t="s">
        <v>6945</v>
      </c>
      <c r="F237" s="761">
        <v>70</v>
      </c>
      <c r="G237" s="761" t="s">
        <v>68</v>
      </c>
      <c r="H237" s="761"/>
      <c r="I237" s="738"/>
    </row>
    <row r="238" spans="1:9" s="754" customFormat="1" ht="26.25" customHeight="1" x14ac:dyDescent="0.25">
      <c r="A238" s="761">
        <v>204</v>
      </c>
      <c r="B238" s="761">
        <v>11</v>
      </c>
      <c r="C238" s="764" t="s">
        <v>6946</v>
      </c>
      <c r="D238" s="768" t="s">
        <v>6947</v>
      </c>
      <c r="E238" s="768" t="s">
        <v>6948</v>
      </c>
      <c r="F238" s="761">
        <v>70</v>
      </c>
      <c r="G238" s="761" t="s">
        <v>68</v>
      </c>
      <c r="H238" s="761"/>
      <c r="I238" s="738"/>
    </row>
    <row r="239" spans="1:9" s="754" customFormat="1" ht="26.25" customHeight="1" x14ac:dyDescent="0.25">
      <c r="A239" s="761">
        <v>205</v>
      </c>
      <c r="B239" s="761">
        <v>12</v>
      </c>
      <c r="C239" s="764" t="s">
        <v>6949</v>
      </c>
      <c r="D239" s="768" t="s">
        <v>6950</v>
      </c>
      <c r="E239" s="768" t="s">
        <v>6951</v>
      </c>
      <c r="F239" s="761">
        <v>70</v>
      </c>
      <c r="G239" s="761" t="s">
        <v>68</v>
      </c>
      <c r="H239" s="761"/>
      <c r="I239" s="738"/>
    </row>
    <row r="240" spans="1:9" s="754" customFormat="1" ht="26.25" customHeight="1" x14ac:dyDescent="0.25">
      <c r="A240" s="761">
        <v>206</v>
      </c>
      <c r="B240" s="761">
        <v>13</v>
      </c>
      <c r="C240" s="764" t="s">
        <v>6952</v>
      </c>
      <c r="D240" s="768" t="s">
        <v>6953</v>
      </c>
      <c r="E240" s="768" t="s">
        <v>6930</v>
      </c>
      <c r="F240" s="761">
        <v>70</v>
      </c>
      <c r="G240" s="761" t="s">
        <v>68</v>
      </c>
      <c r="H240" s="761"/>
      <c r="I240" s="738"/>
    </row>
    <row r="241" spans="1:9" s="754" customFormat="1" ht="26.25" customHeight="1" x14ac:dyDescent="0.25">
      <c r="A241" s="761"/>
      <c r="B241" s="761"/>
      <c r="C241" s="762" t="s">
        <v>6954</v>
      </c>
      <c r="D241" s="762"/>
      <c r="E241" s="762"/>
      <c r="F241" s="762"/>
      <c r="G241" s="762"/>
      <c r="H241" s="761"/>
    </row>
    <row r="242" spans="1:9" s="754" customFormat="1" ht="26.25" customHeight="1" x14ac:dyDescent="0.25">
      <c r="A242" s="761">
        <v>207</v>
      </c>
      <c r="B242" s="761">
        <v>1</v>
      </c>
      <c r="C242" s="764" t="s">
        <v>6955</v>
      </c>
      <c r="D242" s="768" t="s">
        <v>6956</v>
      </c>
      <c r="E242" s="768" t="s">
        <v>6957</v>
      </c>
      <c r="F242" s="761">
        <v>68</v>
      </c>
      <c r="G242" s="761" t="s">
        <v>68</v>
      </c>
      <c r="H242" s="761"/>
      <c r="I242" s="738"/>
    </row>
    <row r="243" spans="1:9" s="754" customFormat="1" ht="26.25" customHeight="1" x14ac:dyDescent="0.25">
      <c r="A243" s="761">
        <v>208</v>
      </c>
      <c r="B243" s="761">
        <v>2</v>
      </c>
      <c r="C243" s="764" t="s">
        <v>6958</v>
      </c>
      <c r="D243" s="768" t="s">
        <v>48</v>
      </c>
      <c r="E243" s="768" t="s">
        <v>14</v>
      </c>
      <c r="F243" s="761">
        <v>88</v>
      </c>
      <c r="G243" s="761" t="s">
        <v>31</v>
      </c>
      <c r="H243" s="761"/>
    </row>
    <row r="244" spans="1:9" s="754" customFormat="1" x14ac:dyDescent="0.25">
      <c r="A244" s="761">
        <v>209</v>
      </c>
      <c r="B244" s="761">
        <v>3</v>
      </c>
      <c r="C244" s="764" t="s">
        <v>6959</v>
      </c>
      <c r="D244" s="768" t="s">
        <v>6960</v>
      </c>
      <c r="E244" s="768" t="s">
        <v>6961</v>
      </c>
      <c r="F244" s="761">
        <v>0</v>
      </c>
      <c r="G244" s="761" t="s">
        <v>267</v>
      </c>
      <c r="H244" s="761" t="s">
        <v>2341</v>
      </c>
      <c r="I244" s="738"/>
    </row>
    <row r="245" spans="1:9" s="754" customFormat="1" ht="26.25" customHeight="1" x14ac:dyDescent="0.25">
      <c r="A245" s="761">
        <v>210</v>
      </c>
      <c r="B245" s="761">
        <v>4</v>
      </c>
      <c r="C245" s="764" t="s">
        <v>6962</v>
      </c>
      <c r="D245" s="768" t="s">
        <v>145</v>
      </c>
      <c r="E245" s="768" t="s">
        <v>8</v>
      </c>
      <c r="F245" s="761">
        <v>100</v>
      </c>
      <c r="G245" s="740" t="s">
        <v>72</v>
      </c>
      <c r="H245" s="761"/>
    </row>
    <row r="246" spans="1:9" s="738" customFormat="1" ht="26.25" customHeight="1" x14ac:dyDescent="0.25">
      <c r="A246" s="761"/>
      <c r="B246" s="761"/>
      <c r="C246" s="762" t="s">
        <v>6963</v>
      </c>
      <c r="D246" s="762"/>
      <c r="E246" s="762"/>
      <c r="F246" s="762"/>
      <c r="G246" s="762"/>
      <c r="H246" s="763"/>
    </row>
    <row r="247" spans="1:9" s="738" customFormat="1" ht="26.25" customHeight="1" x14ac:dyDescent="0.25">
      <c r="A247" s="761">
        <v>211</v>
      </c>
      <c r="B247" s="761">
        <v>1</v>
      </c>
      <c r="C247" s="764" t="s">
        <v>6964</v>
      </c>
      <c r="D247" s="768" t="s">
        <v>6965</v>
      </c>
      <c r="E247" s="768" t="s">
        <v>214</v>
      </c>
      <c r="F247" s="761">
        <v>81</v>
      </c>
      <c r="G247" s="761" t="s">
        <v>31</v>
      </c>
      <c r="H247" s="763"/>
    </row>
    <row r="248" spans="1:9" s="738" customFormat="1" ht="26.25" customHeight="1" x14ac:dyDescent="0.25">
      <c r="A248" s="761">
        <v>212</v>
      </c>
      <c r="B248" s="761">
        <v>2</v>
      </c>
      <c r="C248" s="764" t="s">
        <v>6966</v>
      </c>
      <c r="D248" s="768" t="s">
        <v>18</v>
      </c>
      <c r="E248" s="768" t="s">
        <v>40</v>
      </c>
      <c r="F248" s="761">
        <v>85</v>
      </c>
      <c r="G248" s="761" t="s">
        <v>31</v>
      </c>
      <c r="H248" s="763"/>
    </row>
    <row r="249" spans="1:9" s="738" customFormat="1" ht="26.25" customHeight="1" x14ac:dyDescent="0.25">
      <c r="A249" s="761">
        <v>213</v>
      </c>
      <c r="B249" s="761">
        <v>3</v>
      </c>
      <c r="C249" s="764" t="s">
        <v>6967</v>
      </c>
      <c r="D249" s="768" t="s">
        <v>150</v>
      </c>
      <c r="E249" s="768" t="s">
        <v>41</v>
      </c>
      <c r="F249" s="761">
        <v>81</v>
      </c>
      <c r="G249" s="761" t="s">
        <v>31</v>
      </c>
      <c r="H249" s="763"/>
    </row>
    <row r="250" spans="1:9" s="738" customFormat="1" ht="26.25" customHeight="1" x14ac:dyDescent="0.25">
      <c r="A250" s="761">
        <v>214</v>
      </c>
      <c r="B250" s="761">
        <v>4</v>
      </c>
      <c r="C250" s="764" t="s">
        <v>6968</v>
      </c>
      <c r="D250" s="768" t="s">
        <v>46</v>
      </c>
      <c r="E250" s="768" t="s">
        <v>45</v>
      </c>
      <c r="F250" s="761">
        <v>93</v>
      </c>
      <c r="G250" s="740" t="s">
        <v>72</v>
      </c>
      <c r="H250" s="763"/>
    </row>
    <row r="251" spans="1:9" s="738" customFormat="1" ht="26.25" customHeight="1" x14ac:dyDescent="0.25">
      <c r="A251" s="761">
        <v>215</v>
      </c>
      <c r="B251" s="761">
        <v>5</v>
      </c>
      <c r="C251" s="764" t="s">
        <v>6969</v>
      </c>
      <c r="D251" s="768" t="s">
        <v>46</v>
      </c>
      <c r="E251" s="768" t="s">
        <v>45</v>
      </c>
      <c r="F251" s="761">
        <v>84</v>
      </c>
      <c r="G251" s="761" t="s">
        <v>31</v>
      </c>
      <c r="H251" s="763"/>
    </row>
    <row r="252" spans="1:9" s="738" customFormat="1" ht="26.25" customHeight="1" x14ac:dyDescent="0.25">
      <c r="A252" s="761">
        <v>216</v>
      </c>
      <c r="B252" s="761">
        <v>6</v>
      </c>
      <c r="C252" s="764" t="s">
        <v>6970</v>
      </c>
      <c r="D252" s="768" t="s">
        <v>325</v>
      </c>
      <c r="E252" s="768" t="s">
        <v>45</v>
      </c>
      <c r="F252" s="761">
        <v>83</v>
      </c>
      <c r="G252" s="761" t="s">
        <v>31</v>
      </c>
      <c r="H252" s="763"/>
    </row>
    <row r="253" spans="1:9" s="738" customFormat="1" ht="26.25" customHeight="1" x14ac:dyDescent="0.25">
      <c r="A253" s="761">
        <v>217</v>
      </c>
      <c r="B253" s="761">
        <v>7</v>
      </c>
      <c r="C253" s="764" t="s">
        <v>6971</v>
      </c>
      <c r="D253" s="768" t="s">
        <v>71</v>
      </c>
      <c r="E253" s="768" t="s">
        <v>20</v>
      </c>
      <c r="F253" s="761">
        <v>90</v>
      </c>
      <c r="G253" s="740" t="s">
        <v>72</v>
      </c>
      <c r="H253" s="763"/>
    </row>
    <row r="254" spans="1:9" s="738" customFormat="1" ht="26.25" customHeight="1" x14ac:dyDescent="0.25">
      <c r="A254" s="761">
        <v>218</v>
      </c>
      <c r="B254" s="761">
        <v>8</v>
      </c>
      <c r="C254" s="764" t="s">
        <v>6972</v>
      </c>
      <c r="D254" s="768" t="s">
        <v>6973</v>
      </c>
      <c r="E254" s="768" t="s">
        <v>6974</v>
      </c>
      <c r="F254" s="761">
        <v>73</v>
      </c>
      <c r="G254" s="761" t="s">
        <v>68</v>
      </c>
      <c r="H254" s="763"/>
    </row>
    <row r="255" spans="1:9" s="738" customFormat="1" ht="26.25" customHeight="1" x14ac:dyDescent="0.25">
      <c r="A255" s="761">
        <v>219</v>
      </c>
      <c r="B255" s="761">
        <v>9</v>
      </c>
      <c r="C255" s="764" t="s">
        <v>6975</v>
      </c>
      <c r="D255" s="768" t="s">
        <v>248</v>
      </c>
      <c r="E255" s="768" t="s">
        <v>8</v>
      </c>
      <c r="F255" s="761">
        <v>83</v>
      </c>
      <c r="G255" s="761" t="s">
        <v>31</v>
      </c>
      <c r="H255" s="763"/>
    </row>
    <row r="256" spans="1:9" s="738" customFormat="1" ht="26.25" customHeight="1" x14ac:dyDescent="0.25">
      <c r="A256" s="761">
        <v>220</v>
      </c>
      <c r="B256" s="761">
        <v>10</v>
      </c>
      <c r="C256" s="764" t="s">
        <v>6976</v>
      </c>
      <c r="D256" s="768" t="s">
        <v>19</v>
      </c>
      <c r="E256" s="768" t="s">
        <v>158</v>
      </c>
      <c r="F256" s="761">
        <v>81</v>
      </c>
      <c r="G256" s="761" t="s">
        <v>31</v>
      </c>
      <c r="H256" s="763"/>
    </row>
    <row r="257" spans="1:8" s="738" customFormat="1" ht="26.25" customHeight="1" x14ac:dyDescent="0.25">
      <c r="A257" s="761">
        <v>221</v>
      </c>
      <c r="B257" s="761">
        <v>11</v>
      </c>
      <c r="C257" s="764" t="s">
        <v>6977</v>
      </c>
      <c r="D257" s="768" t="s">
        <v>18</v>
      </c>
      <c r="E257" s="768" t="s">
        <v>26</v>
      </c>
      <c r="F257" s="761">
        <v>82</v>
      </c>
      <c r="G257" s="761" t="s">
        <v>31</v>
      </c>
      <c r="H257" s="763"/>
    </row>
    <row r="258" spans="1:8" s="738" customFormat="1" ht="26.25" customHeight="1" x14ac:dyDescent="0.25">
      <c r="A258" s="761">
        <v>222</v>
      </c>
      <c r="B258" s="761">
        <v>12</v>
      </c>
      <c r="C258" s="764" t="s">
        <v>6978</v>
      </c>
      <c r="D258" s="768" t="s">
        <v>6979</v>
      </c>
      <c r="E258" s="768" t="s">
        <v>286</v>
      </c>
      <c r="F258" s="761">
        <v>80</v>
      </c>
      <c r="G258" s="761" t="s">
        <v>31</v>
      </c>
      <c r="H258" s="763"/>
    </row>
    <row r="259" spans="1:8" s="738" customFormat="1" ht="26.25" customHeight="1" x14ac:dyDescent="0.25">
      <c r="A259" s="761">
        <v>223</v>
      </c>
      <c r="B259" s="761">
        <v>13</v>
      </c>
      <c r="C259" s="764" t="s">
        <v>6980</v>
      </c>
      <c r="D259" s="768" t="s">
        <v>2853</v>
      </c>
      <c r="E259" s="768" t="s">
        <v>61</v>
      </c>
      <c r="F259" s="761">
        <v>88</v>
      </c>
      <c r="G259" s="761" t="s">
        <v>31</v>
      </c>
      <c r="H259" s="763"/>
    </row>
    <row r="260" spans="1:8" s="738" customFormat="1" x14ac:dyDescent="0.25">
      <c r="A260" s="754"/>
      <c r="C260" s="769"/>
      <c r="D260" s="769"/>
      <c r="E260" s="769"/>
      <c r="F260" s="737"/>
      <c r="G260" s="769"/>
      <c r="H260" s="759"/>
    </row>
    <row r="261" spans="1:8" s="738" customFormat="1" x14ac:dyDescent="0.25">
      <c r="A261" s="754"/>
      <c r="C261" s="769"/>
      <c r="D261" s="769"/>
      <c r="E261" s="769"/>
      <c r="F261" s="737"/>
      <c r="G261" s="769"/>
      <c r="H261" s="759"/>
    </row>
    <row r="262" spans="1:8" s="738" customFormat="1" x14ac:dyDescent="0.25">
      <c r="A262" s="754"/>
      <c r="C262" s="770" t="s">
        <v>432</v>
      </c>
      <c r="D262" s="770" t="s">
        <v>433</v>
      </c>
      <c r="F262" s="737"/>
      <c r="G262" s="736"/>
    </row>
    <row r="263" spans="1:8" s="738" customFormat="1" x14ac:dyDescent="0.25">
      <c r="A263" s="754"/>
      <c r="C263" s="771" t="s">
        <v>72</v>
      </c>
      <c r="D263" s="771">
        <v>64</v>
      </c>
      <c r="E263" s="772"/>
      <c r="F263" s="754"/>
      <c r="G263" s="759"/>
    </row>
    <row r="264" spans="1:8" s="738" customFormat="1" x14ac:dyDescent="0.25">
      <c r="A264" s="754"/>
      <c r="C264" s="771" t="s">
        <v>31</v>
      </c>
      <c r="D264" s="771">
        <v>75</v>
      </c>
      <c r="E264" s="772"/>
      <c r="F264" s="754"/>
      <c r="G264" s="759"/>
    </row>
    <row r="265" spans="1:8" s="738" customFormat="1" x14ac:dyDescent="0.25">
      <c r="A265" s="754"/>
      <c r="C265" s="771" t="s">
        <v>68</v>
      </c>
      <c r="D265" s="771">
        <v>53</v>
      </c>
      <c r="E265" s="772"/>
      <c r="F265" s="754"/>
      <c r="G265" s="759"/>
    </row>
    <row r="266" spans="1:8" s="738" customFormat="1" x14ac:dyDescent="0.25">
      <c r="A266" s="754"/>
      <c r="C266" s="771" t="s">
        <v>96</v>
      </c>
      <c r="D266" s="771">
        <v>13</v>
      </c>
      <c r="E266" s="772"/>
      <c r="F266" s="754"/>
      <c r="G266" s="759"/>
    </row>
    <row r="267" spans="1:8" s="738" customFormat="1" x14ac:dyDescent="0.25">
      <c r="A267" s="754"/>
      <c r="C267" s="771" t="s">
        <v>92</v>
      </c>
      <c r="D267" s="771">
        <v>0</v>
      </c>
      <c r="E267" s="772"/>
      <c r="F267" s="754"/>
      <c r="G267" s="759"/>
    </row>
    <row r="268" spans="1:8" s="738" customFormat="1" x14ac:dyDescent="0.25">
      <c r="A268" s="754"/>
      <c r="C268" s="771" t="s">
        <v>267</v>
      </c>
      <c r="D268" s="771">
        <v>8</v>
      </c>
      <c r="E268" s="772"/>
      <c r="F268" s="737"/>
      <c r="G268" s="736"/>
    </row>
    <row r="269" spans="1:8" s="738" customFormat="1" x14ac:dyDescent="0.25">
      <c r="A269" s="754"/>
      <c r="C269" s="771" t="s">
        <v>268</v>
      </c>
      <c r="D269" s="771">
        <v>10</v>
      </c>
      <c r="E269" s="772"/>
      <c r="F269" s="754"/>
      <c r="G269" s="759"/>
    </row>
    <row r="270" spans="1:8" s="738" customFormat="1" x14ac:dyDescent="0.25">
      <c r="A270" s="754"/>
      <c r="C270" s="773" t="s">
        <v>434</v>
      </c>
      <c r="D270" s="773">
        <f>SUM(D263:D269)</f>
        <v>223</v>
      </c>
      <c r="E270" s="772"/>
      <c r="F270" s="754"/>
      <c r="G270" s="759"/>
    </row>
  </sheetData>
  <mergeCells count="34">
    <mergeCell ref="F233:G233"/>
    <mergeCell ref="F234:G234"/>
    <mergeCell ref="C241:G241"/>
    <mergeCell ref="C246:G246"/>
    <mergeCell ref="C11:H11"/>
    <mergeCell ref="F16:G16"/>
    <mergeCell ref="C40:H40"/>
    <mergeCell ref="C55:H55"/>
    <mergeCell ref="F225:G225"/>
    <mergeCell ref="C227:G227"/>
    <mergeCell ref="F229:G229"/>
    <mergeCell ref="F230:G230"/>
    <mergeCell ref="F231:G231"/>
    <mergeCell ref="F232:G232"/>
    <mergeCell ref="C149:G149"/>
    <mergeCell ref="C165:G165"/>
    <mergeCell ref="C192:G192"/>
    <mergeCell ref="C197:G197"/>
    <mergeCell ref="C204:G204"/>
    <mergeCell ref="F214:G214"/>
    <mergeCell ref="C63:H63"/>
    <mergeCell ref="F64:G64"/>
    <mergeCell ref="C74:H74"/>
    <mergeCell ref="C103:H103"/>
    <mergeCell ref="C121:H121"/>
    <mergeCell ref="C138:H138"/>
    <mergeCell ref="A6:H6"/>
    <mergeCell ref="A7:H7"/>
    <mergeCell ref="A1:D1"/>
    <mergeCell ref="E1:H1"/>
    <mergeCell ref="A2:D2"/>
    <mergeCell ref="E2:H2"/>
    <mergeCell ref="A4:H4"/>
    <mergeCell ref="A5:H5"/>
  </mergeCells>
  <pageMargins left="0.45" right="0.2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KẾ TOÁN</vt:lpstr>
      <vt:lpstr>KINH TẾ</vt:lpstr>
      <vt:lpstr>MKT, TM&amp;DL</vt:lpstr>
      <vt:lpstr>NH-TC</vt:lpstr>
      <vt:lpstr>QL LUẬT- KT</vt:lpstr>
      <vt:lpstr>QTKD</vt:lpstr>
      <vt:lpstr>VIỆN ĐTQT</vt:lpstr>
    </vt:vector>
  </TitlesOfParts>
  <Company>127 CMT8 THAI NGUYEN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CP THE GIOI SO THAI NGUYEN</dc:creator>
  <cp:lastModifiedBy>Admin</cp:lastModifiedBy>
  <cp:lastPrinted>2024-09-04T08:23:12Z</cp:lastPrinted>
  <dcterms:created xsi:type="dcterms:W3CDTF">2013-05-06T09:52:14Z</dcterms:created>
  <dcterms:modified xsi:type="dcterms:W3CDTF">2024-09-04T08:42:14Z</dcterms:modified>
</cp:coreProperties>
</file>